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drawings/drawing3.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activeX/activeX3.xml" ContentType="application/vnd.ms-office.activeX+xml"/>
  <Override PartName="/xl/activeX/activeX3.bin" ContentType="application/vnd.ms-office.activeX"/>
  <Override PartName="/xl/activeX/activeX4.xml" ContentType="application/vnd.ms-office.activeX+xml"/>
  <Override PartName="/xl/activeX/activeX4.bin" ContentType="application/vnd.ms-office.activeX"/>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4.xml" ContentType="application/vnd.openxmlformats-officedocument.drawing+xml"/>
  <Override PartName="/xl/comments5.xml" ContentType="application/vnd.openxmlformats-officedocument.spreadsheetml.comments+xml"/>
  <Override PartName="/xl/drawings/drawing5.xml" ContentType="application/vnd.openxmlformats-officedocument.drawing+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codeName="ThisWorkbook" defaultThemeVersion="166925"/>
  <mc:AlternateContent xmlns:mc="http://schemas.openxmlformats.org/markup-compatibility/2006">
    <mc:Choice Requires="x15">
      <x15ac:absPath xmlns:x15ac="http://schemas.microsoft.com/office/spreadsheetml/2010/11/ac" url="\\10.79.176.19\組織\福祉部\社会福祉課\100_社会福祉課（令和６年度～）\03-14-19_老人クラブ運営費補助金\R08_\04_単位・地域老人クラブ補助金\02_実績報告\"/>
    </mc:Choice>
  </mc:AlternateContent>
  <xr:revisionPtr revIDLastSave="0" documentId="13_ncr:1_{4AE20EA7-2260-4069-BFD6-F8B6B0FBCB9C}" xr6:coauthVersionLast="47" xr6:coauthVersionMax="47" xr10:uidLastSave="{00000000-0000-0000-0000-000000000000}"/>
  <bookViews>
    <workbookView xWindow="-110" yWindow="-110" windowWidth="19420" windowHeight="10300" tabRatio="866" xr2:uid="{CD5778E3-A28A-4AC1-9B89-24D6795B67B9}"/>
  </bookViews>
  <sheets>
    <sheet name="入力の際の注意事項" sheetId="8" r:id="rId1"/>
    <sheet name="（１）基本情報シート" sheetId="2" r:id="rId2"/>
    <sheet name="（２）申請書" sheetId="1" r:id="rId3"/>
    <sheet name="（３）事業計画書" sheetId="3" r:id="rId4"/>
    <sheet name="（４）収入支出予算書" sheetId="4" r:id="rId5"/>
    <sheet name="（５）活動強化推進事業計画書　※単老のみ" sheetId="5" r:id="rId6"/>
    <sheet name="（６）請求書（単位老人クラブ用） " sheetId="10" r:id="rId7"/>
    <sheet name="（７）請求書（地域老人クラブ用）" sheetId="11" r:id="rId8"/>
    <sheet name="集計表" sheetId="9" state="hidden" r:id="rId9"/>
  </sheets>
  <externalReferences>
    <externalReference r:id="rId10"/>
  </externalReferences>
  <definedNames>
    <definedName name="_xlnm.Print_Area" localSheetId="2">'（２）申請書'!$A$1:$U$37</definedName>
    <definedName name="_xlnm.Print_Area" localSheetId="3">'（３）事業計画書'!$A$1:$V$29</definedName>
    <definedName name="_xlnm.Print_Area" localSheetId="4">'（４）収入支出予算書'!$A$1:$J$45</definedName>
    <definedName name="_xlnm.Print_Area" localSheetId="5">'（５）活動強化推進事業計画書　※単老のみ'!$A$1:$N$62</definedName>
    <definedName name="_xlnm.Print_Area" localSheetId="6">'（６）請求書（単位老人クラブ用） '!$A$1:$O$40</definedName>
    <definedName name="_xlnm.Print_Area" localSheetId="7">'（７）請求書（地域老人クラブ用）'!$A$1:$O$40</definedName>
    <definedName name="単位老人クラブ">'（１）基本情報シート'!$V$22:$V$24</definedName>
    <definedName name="地域老人クラブ">'（１）基本情報シート'!$V$25:$V$26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8" i="9" l="1"/>
  <c r="I7" i="9"/>
  <c r="BJ4" i="9"/>
  <c r="BI4" i="9"/>
  <c r="BH4" i="9"/>
  <c r="BG4" i="9"/>
  <c r="BF4" i="9"/>
  <c r="BE4" i="9"/>
  <c r="BD4" i="9"/>
  <c r="BC4" i="9"/>
  <c r="BB4" i="9"/>
  <c r="BA4" i="9"/>
  <c r="AZ4" i="9"/>
  <c r="AY4" i="9"/>
  <c r="AX4" i="9"/>
  <c r="AW4" i="9"/>
  <c r="AV4" i="9"/>
  <c r="AU4" i="9"/>
  <c r="AT4" i="9"/>
  <c r="AS4" i="9"/>
  <c r="AR4" i="9"/>
  <c r="AQ4" i="9"/>
  <c r="AP4" i="9"/>
  <c r="AO4" i="9"/>
  <c r="AN4" i="9"/>
  <c r="AM4" i="9"/>
  <c r="AL4" i="9"/>
  <c r="AK4" i="9"/>
  <c r="AJ4" i="9"/>
  <c r="AI4" i="9"/>
  <c r="AH4" i="9"/>
  <c r="AG4" i="9"/>
  <c r="AF4" i="9"/>
  <c r="AE4" i="9"/>
  <c r="AD4" i="9"/>
  <c r="AC4" i="9"/>
  <c r="AB4" i="9"/>
  <c r="AA4" i="9"/>
  <c r="Z4" i="9"/>
  <c r="Y4" i="9"/>
  <c r="X4" i="9"/>
  <c r="W4" i="9"/>
  <c r="V4" i="9"/>
  <c r="U4" i="9"/>
  <c r="T4" i="9"/>
  <c r="P4" i="9"/>
  <c r="P4" i="9" a="1"/>
  <c r="O4" i="9"/>
  <c r="N4" i="9"/>
  <c r="M4" i="9"/>
  <c r="L4" i="9"/>
  <c r="K4" i="9"/>
  <c r="J4" i="9"/>
  <c r="I4" i="9"/>
  <c r="H4" i="9"/>
  <c r="G4" i="9"/>
  <c r="F4" i="9"/>
  <c r="E4" i="9"/>
  <c r="D4" i="9"/>
  <c r="C4" i="9"/>
  <c r="B4" i="9"/>
  <c r="A4" i="9"/>
  <c r="BK3" i="9"/>
  <c r="BD3" i="9"/>
  <c r="BC3" i="9"/>
  <c r="BB3" i="9"/>
  <c r="BA3" i="9"/>
  <c r="AZ3" i="9"/>
  <c r="AY3" i="9"/>
  <c r="AQ3" i="9"/>
  <c r="AP3" i="9"/>
  <c r="AO3" i="9"/>
  <c r="AN3" i="9"/>
  <c r="AF3" i="9"/>
  <c r="AE3" i="9"/>
  <c r="AD3" i="9"/>
  <c r="AC3" i="9"/>
  <c r="AB3" i="9"/>
  <c r="AA3" i="9"/>
  <c r="Z3" i="9"/>
  <c r="Y3" i="9"/>
  <c r="X3" i="9"/>
  <c r="W3" i="9"/>
  <c r="V3" i="9"/>
  <c r="U3" i="9"/>
  <c r="T3" i="9"/>
  <c r="P3" i="9"/>
  <c r="P3" i="9" a="1"/>
  <c r="O3" i="9"/>
  <c r="N3" i="9"/>
  <c r="M3" i="9"/>
  <c r="L3" i="9"/>
  <c r="K3" i="9"/>
  <c r="J3" i="9"/>
  <c r="I3" i="9"/>
  <c r="H3" i="9"/>
  <c r="G3" i="9"/>
  <c r="F3" i="9"/>
  <c r="E3" i="9"/>
  <c r="D3" i="9"/>
  <c r="C3" i="9"/>
  <c r="B3" i="9"/>
  <c r="A3" i="9"/>
  <c r="G35" i="11"/>
  <c r="G34" i="11"/>
  <c r="H33" i="11"/>
  <c r="G32" i="11"/>
  <c r="G29" i="11"/>
  <c r="G28" i="11"/>
  <c r="H27" i="11"/>
  <c r="G26" i="11"/>
  <c r="H24" i="11"/>
  <c r="G23" i="11"/>
  <c r="G22" i="11"/>
  <c r="C18" i="11"/>
  <c r="C17" i="11"/>
  <c r="N16" i="11"/>
  <c r="M16" i="11"/>
  <c r="L16" i="11"/>
  <c r="K16" i="11"/>
  <c r="J16" i="11"/>
  <c r="I16" i="11"/>
  <c r="H16" i="11"/>
  <c r="C16" i="11"/>
  <c r="H13" i="11"/>
  <c r="C13" i="11"/>
  <c r="I10" i="11"/>
  <c r="I9" i="11"/>
  <c r="F3" i="11"/>
  <c r="G35" i="10"/>
  <c r="G34" i="10"/>
  <c r="H33" i="10"/>
  <c r="G32" i="10"/>
  <c r="G29" i="10"/>
  <c r="G28" i="10"/>
  <c r="H27" i="10"/>
  <c r="G26" i="10"/>
  <c r="H24" i="10"/>
  <c r="G23" i="10"/>
  <c r="G22" i="10"/>
  <c r="C18" i="10"/>
  <c r="C17" i="10"/>
  <c r="N16" i="10"/>
  <c r="M16" i="10"/>
  <c r="L16" i="10"/>
  <c r="K16" i="10"/>
  <c r="J16" i="10"/>
  <c r="I16" i="10"/>
  <c r="H16" i="10"/>
  <c r="C16" i="10"/>
  <c r="H13" i="10"/>
  <c r="C13" i="10"/>
  <c r="I10" i="10"/>
  <c r="I9" i="10"/>
  <c r="F3" i="10"/>
  <c r="O58" i="5"/>
  <c r="O57" i="5"/>
  <c r="O55" i="5"/>
  <c r="O54" i="5"/>
  <c r="O52" i="5"/>
  <c r="O50" i="5"/>
  <c r="O42" i="5"/>
  <c r="O41" i="5"/>
  <c r="O39" i="5"/>
  <c r="O38" i="5"/>
  <c r="O30" i="5"/>
  <c r="O29" i="5"/>
  <c r="O28" i="5"/>
  <c r="O26" i="5"/>
  <c r="O25" i="5"/>
  <c r="O24" i="5"/>
  <c r="O22" i="5"/>
  <c r="O20" i="5"/>
  <c r="O17" i="5"/>
  <c r="O16" i="5"/>
  <c r="O15" i="5"/>
  <c r="O13" i="5"/>
  <c r="O12" i="5"/>
  <c r="J4" i="5"/>
  <c r="A40" i="4"/>
  <c r="K34" i="4"/>
  <c r="H34" i="4"/>
  <c r="H27" i="4"/>
  <c r="H21" i="4"/>
  <c r="H15" i="4"/>
  <c r="H11" i="4"/>
  <c r="K10" i="4"/>
  <c r="H8" i="4"/>
  <c r="E8" i="4"/>
  <c r="E7" i="4"/>
  <c r="G3" i="4"/>
  <c r="H1" i="4"/>
  <c r="W26" i="3"/>
  <c r="S26" i="3"/>
  <c r="S24" i="3"/>
  <c r="S23" i="3"/>
  <c r="S22" i="3"/>
  <c r="S21" i="3"/>
  <c r="U20" i="3"/>
  <c r="S20" i="3"/>
  <c r="S19" i="3"/>
  <c r="S18" i="3"/>
  <c r="S17" i="3"/>
  <c r="S16" i="3"/>
  <c r="S15" i="3"/>
  <c r="U14" i="3"/>
  <c r="S14" i="3"/>
  <c r="S13" i="3"/>
  <c r="S12" i="3"/>
  <c r="S11" i="3"/>
  <c r="S10" i="3"/>
  <c r="S9" i="3"/>
  <c r="U8" i="3"/>
  <c r="S8" i="3"/>
  <c r="S7" i="3"/>
  <c r="P2" i="3"/>
  <c r="M11" i="1"/>
  <c r="L10" i="1"/>
  <c r="L9" i="1"/>
  <c r="J8" i="1"/>
  <c r="M4" i="1"/>
  <c r="R1" i="1"/>
  <c r="I54" i="2"/>
  <c r="I54" i="2" a="1"/>
  <c r="I53" i="2"/>
  <c r="I53" i="2" a="1"/>
  <c r="P39" i="2"/>
  <c r="P38" i="2"/>
  <c r="P37" i="2"/>
  <c r="P36" i="2"/>
  <c r="P35" i="2"/>
  <c r="P34" i="2"/>
  <c r="U33" i="2"/>
  <c r="F33" i="2"/>
  <c r="P21" i="2"/>
  <c r="U19" i="2"/>
  <c r="U19" i="2" a="1"/>
  <c r="P19" i="2"/>
  <c r="P17" i="2"/>
  <c r="Y15" i="2"/>
  <c r="Y14" i="2"/>
  <c r="P14" i="2"/>
  <c r="P13" i="2"/>
  <c r="Y12" i="2"/>
  <c r="P12" i="2"/>
  <c r="P11" i="2"/>
  <c r="Y10" i="2"/>
  <c r="P9" i="2"/>
  <c r="Y8" i="2"/>
  <c r="P8" i="2"/>
  <c r="P7"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V2" authorId="0" shapeId="0" xr:uid="{C65090FD-0C8B-4E46-87F0-30029568BBA2}">
      <text>
        <r>
          <rPr>
            <b/>
            <sz val="14"/>
            <color indexed="81"/>
            <rFont val="MS P ゴシック"/>
            <family val="3"/>
            <charset val="128"/>
          </rPr>
          <t>入力箇所：白色枠</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W3" authorId="0" shapeId="0" xr:uid="{72FE6343-9B85-4225-AD9A-BC97F4BB0E88}">
      <text>
        <r>
          <rPr>
            <b/>
            <sz val="14"/>
            <color indexed="81"/>
            <rFont val="MS P ゴシック"/>
            <family val="3"/>
            <charset val="128"/>
          </rPr>
          <t>入力箇所：白色枠</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K4" authorId="0" shapeId="0" xr:uid="{61666745-BA59-4362-9329-C5DB9BD7D470}">
      <text>
        <r>
          <rPr>
            <b/>
            <sz val="14"/>
            <color indexed="81"/>
            <rFont val="MS P ゴシック"/>
            <family val="3"/>
            <charset val="128"/>
          </rPr>
          <t>入力箇所：白色枠</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O4" authorId="0" shapeId="0" xr:uid="{5A69C158-CD4E-496A-9301-E13635C78665}">
      <text>
        <r>
          <rPr>
            <b/>
            <sz val="14"/>
            <color indexed="81"/>
            <rFont val="MS P ゴシック"/>
            <family val="3"/>
            <charset val="128"/>
          </rPr>
          <t>市老連加盟クラブのみ入力
入力箇所：白色枠
「はい」か「いいえ」を選択してください。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Q3" authorId="0" shapeId="0" xr:uid="{3532C2B6-2A7F-4287-B9B7-3B800B382E30}">
      <text>
        <r>
          <rPr>
            <b/>
            <sz val="18"/>
            <color indexed="81"/>
            <rFont val="MS P ゴシック"/>
            <family val="3"/>
            <charset val="128"/>
          </rPr>
          <t>（１）基本情報シートの支払い方法にチェックがついていない場合は精算払いになります。
既に概算払いを受けている場合は、（１）基本情報シートの支払い方法にチェックをしてください。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Q3" authorId="0" shapeId="0" xr:uid="{3CC73251-BBEF-43BB-88C8-E843BAC87C5B}">
      <text>
        <r>
          <rPr>
            <b/>
            <sz val="18"/>
            <color indexed="81"/>
            <rFont val="MS P ゴシック"/>
            <family val="3"/>
            <charset val="128"/>
          </rPr>
          <t>（１）基本情報シートの支払い方法にチェックがついていない場合は精算払いになります。
既に概算払いを受けている場合は、（１）基本情報シートの支払い方法にチェックをしてください。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<sst xmlns="http://schemas.openxmlformats.org/spreadsheetml/2006/main" count="587" uniqueCount="348">
  <si>
    <t>丹波市長　　</t>
    <phoneticPr fontId="1"/>
  </si>
  <si>
    <t>林　　時彦　</t>
    <phoneticPr fontId="1"/>
  </si>
  <si>
    <t>様</t>
    <phoneticPr fontId="1"/>
  </si>
  <si>
    <t>丹波市</t>
    <phoneticPr fontId="1"/>
  </si>
  <si>
    <t>老人クラブ名</t>
    <phoneticPr fontId="1"/>
  </si>
  <si>
    <t>：</t>
    <phoneticPr fontId="1"/>
  </si>
  <si>
    <t>代表者住所</t>
    <phoneticPr fontId="1"/>
  </si>
  <si>
    <t>代表者氏名</t>
    <phoneticPr fontId="1"/>
  </si>
  <si>
    <t>代表者連絡先</t>
    <phoneticPr fontId="1"/>
  </si>
  <si>
    <t>記</t>
    <rPh sb="0" eb="1">
      <t>キ</t>
    </rPh>
    <phoneticPr fontId="1"/>
  </si>
  <si>
    <t>〔内訳〕</t>
    <phoneticPr fontId="1"/>
  </si>
  <si>
    <t>補助金の名称</t>
    <phoneticPr fontId="1"/>
  </si>
  <si>
    <t>補助交付申請額</t>
    <phoneticPr fontId="1"/>
  </si>
  <si>
    <t>添付書類</t>
    <phoneticPr fontId="1"/>
  </si>
  <si>
    <t>（１）</t>
    <phoneticPr fontId="1"/>
  </si>
  <si>
    <t>（２）</t>
  </si>
  <si>
    <t>（３）</t>
  </si>
  <si>
    <t>（４）</t>
  </si>
  <si>
    <t>１．</t>
    <phoneticPr fontId="1"/>
  </si>
  <si>
    <t>２．</t>
    <phoneticPr fontId="1"/>
  </si>
  <si>
    <t>３．</t>
    <phoneticPr fontId="1"/>
  </si>
  <si>
    <t>円</t>
    <phoneticPr fontId="1"/>
  </si>
  <si>
    <t>（１）老人クラブ等助成事業補助金</t>
    <phoneticPr fontId="1"/>
  </si>
  <si>
    <t>（２）老人クラブ活動強化推進事業補助金</t>
    <phoneticPr fontId="1"/>
  </si>
  <si>
    <t>「丹波市老人クラブ等社会活動促進事業補助金」</t>
    <phoneticPr fontId="1"/>
  </si>
  <si>
    <t>老人クラブ活動強化推進事業計画書（市老連加盟クラブのみ）</t>
    <phoneticPr fontId="1"/>
  </si>
  <si>
    <t>会員名簿日付</t>
    <rPh sb="0" eb="2">
      <t>カイイン</t>
    </rPh>
    <rPh sb="2" eb="4">
      <t>メイボ</t>
    </rPh>
    <rPh sb="4" eb="6">
      <t>ヒヅケ</t>
    </rPh>
    <phoneticPr fontId="1"/>
  </si>
  <si>
    <t>申請日</t>
    <rPh sb="0" eb="2">
      <t>シンセイ</t>
    </rPh>
    <rPh sb="2" eb="3">
      <t>ビ</t>
    </rPh>
    <phoneticPr fontId="1"/>
  </si>
  <si>
    <t>老人クラブ名</t>
    <rPh sb="0" eb="2">
      <t>ロウジン</t>
    </rPh>
    <rPh sb="5" eb="6">
      <t>メイ</t>
    </rPh>
    <phoneticPr fontId="1"/>
  </si>
  <si>
    <t>老人クラブ名：</t>
    <phoneticPr fontId="1"/>
  </si>
  <si>
    <t>①　補助対象事業</t>
    <phoneticPr fontId="1"/>
  </si>
  <si>
    <t>活　動　内　容</t>
    <phoneticPr fontId="1"/>
  </si>
  <si>
    <t>活　動　場　所</t>
    <phoneticPr fontId="1"/>
  </si>
  <si>
    <t>４月</t>
    <rPh sb="1" eb="2">
      <t>ガツ</t>
    </rPh>
    <phoneticPr fontId="1"/>
  </si>
  <si>
    <t>５月</t>
  </si>
  <si>
    <t>６月</t>
  </si>
  <si>
    <t>７月</t>
  </si>
  <si>
    <t>８月</t>
  </si>
  <si>
    <t>９月</t>
  </si>
  <si>
    <t>１月</t>
  </si>
  <si>
    <t>２月</t>
  </si>
  <si>
    <t>３月</t>
  </si>
  <si>
    <t>小計</t>
    <phoneticPr fontId="1"/>
  </si>
  <si>
    <t>回数計</t>
    <phoneticPr fontId="1"/>
  </si>
  <si>
    <t>補助対象事業の活動回数（小計）</t>
    <phoneticPr fontId="1"/>
  </si>
  <si>
    <t>10月</t>
    <phoneticPr fontId="1"/>
  </si>
  <si>
    <t>11月</t>
  </si>
  <si>
    <t>12月</t>
  </si>
  <si>
    <t>回</t>
    <rPh sb="0" eb="1">
      <t>カイ</t>
    </rPh>
    <phoneticPr fontId="1"/>
  </si>
  <si>
    <t>補助対象事業（小計）</t>
    <phoneticPr fontId="1"/>
  </si>
  <si>
    <t>人</t>
    <rPh sb="0" eb="1">
      <t>ヒト</t>
    </rPh>
    <phoneticPr fontId="1"/>
  </si>
  <si>
    <t>（Ａ）</t>
    <phoneticPr fontId="1"/>
  </si>
  <si>
    <t>回</t>
    <phoneticPr fontId="1"/>
  </si>
  <si>
    <t>（Ｂ）</t>
    <phoneticPr fontId="1"/>
  </si>
  <si>
    <t>（Ｃ）</t>
    <phoneticPr fontId="1"/>
  </si>
  <si>
    <t>事　業　区　分</t>
    <phoneticPr fontId="1"/>
  </si>
  <si>
    <t>月　別　活　動　延　べ　回　数</t>
    <phoneticPr fontId="1"/>
  </si>
  <si>
    <t>活　動　延　べ　回　数</t>
    <phoneticPr fontId="1"/>
  </si>
  <si>
    <t>社会奉仕
活　　動</t>
    <phoneticPr fontId="1"/>
  </si>
  <si>
    <t>高 齢 者
教養講座
開 催 等</t>
    <phoneticPr fontId="1"/>
  </si>
  <si>
    <t>健康増進
活 動 等</t>
    <phoneticPr fontId="1"/>
  </si>
  <si>
    <t>（B）</t>
    <phoneticPr fontId="1"/>
  </si>
  <si>
    <t>（C）</t>
    <phoneticPr fontId="1"/>
  </si>
  <si>
    <t>（※注２）レシートや領収書等の提出がないもの（支出が確認できないもの）については、補助対象経費として扱うことができませんので、ご留意ください。</t>
    <phoneticPr fontId="1"/>
  </si>
  <si>
    <t>回 ①</t>
    <phoneticPr fontId="1"/>
  </si>
  <si>
    <t>【収入の部】　</t>
    <phoneticPr fontId="1"/>
  </si>
  <si>
    <t>（単位：円）</t>
    <phoneticPr fontId="1"/>
  </si>
  <si>
    <t>市補助金
　（老人クラブ補助金）</t>
    <phoneticPr fontId="1"/>
  </si>
  <si>
    <t>□ 老人クラブ等助成事業分</t>
    <phoneticPr fontId="1"/>
  </si>
  <si>
    <t>□ 老人クラブ活動強化推進事業分（※注）</t>
    <phoneticPr fontId="1"/>
  </si>
  <si>
    <t>（ア）</t>
    <phoneticPr fontId="1"/>
  </si>
  <si>
    <t>そ　の　他</t>
    <phoneticPr fontId="1"/>
  </si>
  <si>
    <t>前年度からの繰越金、自治会からの助成金、会費　等　</t>
    <phoneticPr fontId="1"/>
  </si>
  <si>
    <t>合　　計</t>
    <phoneticPr fontId="1"/>
  </si>
  <si>
    <t>活動強化</t>
    <phoneticPr fontId="1"/>
  </si>
  <si>
    <t>活動強化推進事業に要する経費</t>
    <phoneticPr fontId="1"/>
  </si>
  <si>
    <t>健康増進活動等</t>
    <phoneticPr fontId="1"/>
  </si>
  <si>
    <t>円</t>
    <rPh sb="0" eb="1">
      <t>エン</t>
    </rPh>
    <phoneticPr fontId="1"/>
  </si>
  <si>
    <t>計
(A)＋(B)＋(C)</t>
    <phoneticPr fontId="1"/>
  </si>
  <si>
    <t>先の（イ）のうち、「活動強化」に
○をつけたものの合計（※）</t>
    <phoneticPr fontId="1"/>
  </si>
  <si>
    <t>★次のような経費は補助対象外です。詳しくは補助金説明書４ページをご確認ください。</t>
    <phoneticPr fontId="1"/>
  </si>
  <si>
    <t>（補助対象外経費例）</t>
    <phoneticPr fontId="1"/>
  </si>
  <si>
    <t>日当、お酒代、親睦旅行や懇親会等の経費、老人クラブ連合会への分担金・負担金、香典・祝金などの慶弔費</t>
    <phoneticPr fontId="1"/>
  </si>
  <si>
    <t>（※注）市老連加盟クラブのみ
 ※ 上記の補助金は他の事業補助金と重複していません。</t>
    <phoneticPr fontId="1"/>
  </si>
  <si>
    <t>　</t>
  </si>
  <si>
    <r>
      <t>合　計</t>
    </r>
    <r>
      <rPr>
        <b/>
        <sz val="12"/>
        <color theme="1"/>
        <rFont val="ＭＳ Ｐゴシック"/>
        <family val="3"/>
        <charset val="128"/>
      </rPr>
      <t>（イ）</t>
    </r>
    <phoneticPr fontId="1"/>
  </si>
  <si>
    <t>高齢者教養
講座開催等</t>
    <phoneticPr fontId="1"/>
  </si>
  <si>
    <t>社会奉仕活動</t>
    <phoneticPr fontId="1"/>
  </si>
  <si>
    <t>区　　分</t>
    <phoneticPr fontId="1"/>
  </si>
  <si>
    <t>内　　訳</t>
    <phoneticPr fontId="1"/>
  </si>
  <si>
    <t>補　助　金　額</t>
    <phoneticPr fontId="1"/>
  </si>
  <si>
    <t>（市老連加盟クラブのみ作成）</t>
    <phoneticPr fontId="1"/>
  </si>
  <si>
    <t>１．共生型助け合い活動　</t>
    <phoneticPr fontId="1"/>
  </si>
  <si>
    <t>①	 子どもとの体験交流</t>
    <phoneticPr fontId="1"/>
  </si>
  <si>
    <t>趣味・スポーツ・レクリエーション活動</t>
    <phoneticPr fontId="1"/>
  </si>
  <si>
    <t>〔例〕グラウンドゴルフ、囲碁、将棋、コーラス等</t>
    <phoneticPr fontId="1"/>
  </si>
  <si>
    <t>伝承活動</t>
    <phoneticPr fontId="1"/>
  </si>
  <si>
    <t>〔例〕伝統芸能、郷土料理、伝統工芸品、田植え、しめ縄づくり、村祭り、餅つき等</t>
    <phoneticPr fontId="1"/>
  </si>
  <si>
    <t>昔あそび</t>
    <phoneticPr fontId="1"/>
  </si>
  <si>
    <t>〔例〕竹とんぼ、竹馬、コマ、お手玉、紙芝居等</t>
    <phoneticPr fontId="1"/>
  </si>
  <si>
    <t>地域活動</t>
    <phoneticPr fontId="1"/>
  </si>
  <si>
    <t>〔例〕子どもと一緒に実施される清掃活動、緑化活動等</t>
    <phoneticPr fontId="1"/>
  </si>
  <si>
    <t>認定こども園・小学校等の行事へ参加又は協力</t>
    <phoneticPr fontId="1"/>
  </si>
  <si>
    <t>〔例〕運動会、遠足、音楽会、バザー、夏まつり等</t>
    <phoneticPr fontId="1"/>
  </si>
  <si>
    <t>②	 子育ての相談・支援</t>
    <phoneticPr fontId="1"/>
  </si>
  <si>
    <t>子育て中の親からの相談対応</t>
    <phoneticPr fontId="1"/>
  </si>
  <si>
    <t>〔例〕育児やしつけ、急な病気などの対応方法についての　相談対応</t>
    <phoneticPr fontId="1"/>
  </si>
  <si>
    <t>高齢者向けの子育て講座への参加</t>
    <phoneticPr fontId="1"/>
  </si>
  <si>
    <t>③	 在宅のひとり暮らし高齢者の見守り</t>
    <phoneticPr fontId="1"/>
  </si>
  <si>
    <t>声かけ、安否確認、安心カード（冷蔵庫内に配置）等</t>
    <phoneticPr fontId="1"/>
  </si>
  <si>
    <t>家事・生活援助等</t>
    <phoneticPr fontId="1"/>
  </si>
  <si>
    <t>悩み相談</t>
    <phoneticPr fontId="1"/>
  </si>
  <si>
    <t>④	 施設に入所している高齢者への友愛訪問</t>
    <phoneticPr fontId="1"/>
  </si>
  <si>
    <t>声かけ、友愛訪問等</t>
    <phoneticPr fontId="1"/>
  </si>
  <si>
    <t>施設行事への参加（夏まつり、チャリティーバザー等）</t>
    <phoneticPr fontId="1"/>
  </si>
  <si>
    <t>ボランティア活動（施設の清掃、新聞朗読、簡易な生活援助等）</t>
    <phoneticPr fontId="1"/>
  </si>
  <si>
    <t>広報（地区回覧等）</t>
    <phoneticPr fontId="1"/>
  </si>
  <si>
    <t>体験参加事業</t>
    <phoneticPr fontId="1"/>
  </si>
  <si>
    <t>① 健康体操</t>
    <phoneticPr fontId="1"/>
  </si>
  <si>
    <t>いきいきクラブ体操</t>
    <phoneticPr fontId="1"/>
  </si>
  <si>
    <t>（全国老人クラブ連合会のオリジナル体操です。高齢期に低下しがちな運動機能を維持・改善することを目的に構成された体操）</t>
    <phoneticPr fontId="1"/>
  </si>
  <si>
    <t>いきいき百歳体操</t>
    <phoneticPr fontId="1"/>
  </si>
  <si>
    <t>（丹波市が「筋力の維持・向上」、「閉じこもり予防」、「交流の場づくり」等を目的に実施しています。市内175箇所で実施しています）</t>
    <phoneticPr fontId="1"/>
  </si>
  <si>
    <t>ラジオ体操（夏休みのラジオ体操等）</t>
    <phoneticPr fontId="1"/>
  </si>
  <si>
    <t>その他の体操</t>
    <phoneticPr fontId="1"/>
  </si>
  <si>
    <t>〔例〕３Ｂ体操、ちーたんストレッチ体操など</t>
    <phoneticPr fontId="1"/>
  </si>
  <si>
    <t>②	 健康づくり</t>
    <phoneticPr fontId="1"/>
  </si>
  <si>
    <t>健康ウォーキング　</t>
    <phoneticPr fontId="1"/>
  </si>
  <si>
    <t>〔例〕ノルディックウォーキング、歩こう会等</t>
    <phoneticPr fontId="1"/>
  </si>
  <si>
    <t>介護予防講座</t>
    <phoneticPr fontId="1"/>
  </si>
  <si>
    <t>引き続き裏面をご記入ください</t>
    <phoneticPr fontId="1"/>
  </si>
  <si>
    <t>　　（原則として、年間を通じて一定の定期的な活動が行われるものに限ります）</t>
    <phoneticPr fontId="1"/>
  </si>
  <si>
    <t>　　（市、社会福祉協議会、認定こども園、小学校、子ども会、自治会等と一緒に実施するものを含む）</t>
    <phoneticPr fontId="1"/>
  </si>
  <si>
    <t>丹波市</t>
    <rPh sb="0" eb="3">
      <t>タンバシ</t>
    </rPh>
    <phoneticPr fontId="1"/>
  </si>
  <si>
    <t>金</t>
    <rPh sb="0" eb="1">
      <t>カネ</t>
    </rPh>
    <phoneticPr fontId="1"/>
  </si>
  <si>
    <t>〔振込先口座〕</t>
    <phoneticPr fontId="1"/>
  </si>
  <si>
    <t>金融機関名</t>
    <phoneticPr fontId="1"/>
  </si>
  <si>
    <t>預金種別</t>
    <phoneticPr fontId="1"/>
  </si>
  <si>
    <t>支店名</t>
    <phoneticPr fontId="1"/>
  </si>
  <si>
    <t>口座番号</t>
    <phoneticPr fontId="1"/>
  </si>
  <si>
    <t>フリガナ</t>
    <phoneticPr fontId="1"/>
  </si>
  <si>
    <t>口座名義</t>
    <phoneticPr fontId="1"/>
  </si>
  <si>
    <t>丹波市長　　林　　時彦　　　様</t>
    <phoneticPr fontId="1"/>
  </si>
  <si>
    <t>代表者住所：</t>
    <phoneticPr fontId="1"/>
  </si>
  <si>
    <t>代表者氏名：</t>
    <phoneticPr fontId="1"/>
  </si>
  <si>
    <t>住所：</t>
    <phoneticPr fontId="1"/>
  </si>
  <si>
    <t>電話：</t>
    <phoneticPr fontId="1"/>
  </si>
  <si>
    <t>電子メール：</t>
    <phoneticPr fontId="1"/>
  </si>
  <si>
    <t>（メールアドレスが無い場合は省略可）</t>
    <phoneticPr fontId="1"/>
  </si>
  <si>
    <t>金　</t>
    <phoneticPr fontId="1"/>
  </si>
  <si>
    <t>請求者</t>
    <phoneticPr fontId="1"/>
  </si>
  <si>
    <t>氏名：</t>
    <phoneticPr fontId="1"/>
  </si>
  <si>
    <t>発行責任者</t>
    <phoneticPr fontId="1"/>
  </si>
  <si>
    <t>担当者</t>
    <phoneticPr fontId="1"/>
  </si>
  <si>
    <t>氏名</t>
    <phoneticPr fontId="1"/>
  </si>
  <si>
    <t>電話番号</t>
    <rPh sb="0" eb="2">
      <t>デンワ</t>
    </rPh>
    <rPh sb="2" eb="4">
      <t>バンゴウ</t>
    </rPh>
    <phoneticPr fontId="1"/>
  </si>
  <si>
    <t>メールアドレス</t>
    <phoneticPr fontId="1"/>
  </si>
  <si>
    <t>代表者</t>
    <phoneticPr fontId="1"/>
  </si>
  <si>
    <t>※（５）のシートは単位老人クラブ（市老連加盟クラブ）のみ入力してください。</t>
    <rPh sb="9" eb="13">
      <t>タンイロウジン</t>
    </rPh>
    <rPh sb="17" eb="20">
      <t>シロウレン</t>
    </rPh>
    <rPh sb="20" eb="22">
      <t>カメイ</t>
    </rPh>
    <rPh sb="28" eb="30">
      <t>ニュウリョク</t>
    </rPh>
    <phoneticPr fontId="1"/>
  </si>
  <si>
    <t>全てのシートの入力が終わったら、下記の①、②どちらかの方法により提出してください。</t>
    <rPh sb="0" eb="1">
      <t>スベ</t>
    </rPh>
    <rPh sb="7" eb="9">
      <t>ニュウリョク</t>
    </rPh>
    <rPh sb="10" eb="11">
      <t>オ</t>
    </rPh>
    <rPh sb="16" eb="18">
      <t>カキ</t>
    </rPh>
    <rPh sb="27" eb="29">
      <t>ホウホウ</t>
    </rPh>
    <rPh sb="32" eb="34">
      <t>テイシュツ</t>
    </rPh>
    <phoneticPr fontId="1"/>
  </si>
  <si>
    <t>電話番号</t>
    <rPh sb="0" eb="4">
      <t>デンワバンゴウ</t>
    </rPh>
    <phoneticPr fontId="1"/>
  </si>
  <si>
    <t>【注意】本シートは様式作成用のため、提出は不要です。</t>
    <phoneticPr fontId="1"/>
  </si>
  <si>
    <t>●次の情報を本シートの黄色セルに入力することで、各様式に自動的に転記されます。</t>
    <phoneticPr fontId="1"/>
  </si>
  <si>
    <t>１　基本情報</t>
    <phoneticPr fontId="1"/>
  </si>
  <si>
    <t>申請者情報</t>
    <rPh sb="0" eb="3">
      <t>シンセイシャ</t>
    </rPh>
    <rPh sb="3" eb="5">
      <t>ジョウホウ</t>
    </rPh>
    <phoneticPr fontId="1"/>
  </si>
  <si>
    <t>書類発行
責任者</t>
    <rPh sb="0" eb="2">
      <t>ショルイ</t>
    </rPh>
    <phoneticPr fontId="1"/>
  </si>
  <si>
    <t>書類作成
担当者</t>
    <rPh sb="0" eb="2">
      <t>ショルイ</t>
    </rPh>
    <rPh sb="2" eb="4">
      <t>サクセイ</t>
    </rPh>
    <phoneticPr fontId="1"/>
  </si>
  <si>
    <t>振込口座情報</t>
    <phoneticPr fontId="1"/>
  </si>
  <si>
    <t>店名</t>
    <phoneticPr fontId="1"/>
  </si>
  <si>
    <t>預金種類</t>
    <phoneticPr fontId="1"/>
  </si>
  <si>
    <t>郵便番号</t>
    <rPh sb="0" eb="4">
      <t>ユウビンバンゴウ</t>
    </rPh>
    <phoneticPr fontId="1"/>
  </si>
  <si>
    <t>〒669-</t>
    <phoneticPr fontId="1"/>
  </si>
  <si>
    <t>※口座名義（カナ）：通帳の見開き等に記載されているカタカナの名義をスペースを含め正確に記載してください。</t>
  </si>
  <si>
    <t>（通帳の表面にある漢字の名義ではありませんので、十分注意してください。）</t>
  </si>
  <si>
    <t>住所（番地・住居番号まで）</t>
    <rPh sb="0" eb="2">
      <t>ジュウショ</t>
    </rPh>
    <phoneticPr fontId="1"/>
  </si>
  <si>
    <t>老人クラブの種別</t>
    <rPh sb="0" eb="2">
      <t>ロウジン</t>
    </rPh>
    <rPh sb="6" eb="8">
      <t>シュベツ</t>
    </rPh>
    <phoneticPr fontId="1"/>
  </si>
  <si>
    <t>口座名義（漢字）</t>
    <rPh sb="5" eb="7">
      <t>カンジ</t>
    </rPh>
    <phoneticPr fontId="1"/>
  </si>
  <si>
    <t>口座名義（カナ）</t>
    <phoneticPr fontId="1"/>
  </si>
  <si>
    <t>　・老人クラブ等助成事業補助金</t>
    <phoneticPr fontId="1"/>
  </si>
  <si>
    <t>　・老人クラブ活動強化推進事業補助金</t>
    <phoneticPr fontId="1"/>
  </si>
  <si>
    <t>※メールアドレスがない場合、省略可能</t>
    <rPh sb="11" eb="13">
      <t>バアイ</t>
    </rPh>
    <rPh sb="14" eb="16">
      <t>ショウリャク</t>
    </rPh>
    <rPh sb="16" eb="18">
      <t>カノウ</t>
    </rPh>
    <phoneticPr fontId="1"/>
  </si>
  <si>
    <t>送付先情報</t>
    <rPh sb="0" eb="3">
      <t>ソウフサキ</t>
    </rPh>
    <rPh sb="3" eb="5">
      <t>ジョウホウ</t>
    </rPh>
    <phoneticPr fontId="1"/>
  </si>
  <si>
    <t>２　来年度送付先情報</t>
    <rPh sb="2" eb="5">
      <t>ライネンド</t>
    </rPh>
    <rPh sb="5" eb="8">
      <t>ソウフサキ</t>
    </rPh>
    <rPh sb="8" eb="10">
      <t>ジョウホウ</t>
    </rPh>
    <phoneticPr fontId="1"/>
  </si>
  <si>
    <t>⇒下表の白セル内に必要事項を入力してください。記入内容が別紙様式に反映されます。</t>
    <rPh sb="4" eb="5">
      <t>シロ</t>
    </rPh>
    <rPh sb="7" eb="8">
      <t>ナイ</t>
    </rPh>
    <phoneticPr fontId="1"/>
  </si>
  <si>
    <t>人</t>
    <rPh sb="0" eb="1">
      <t>ニン</t>
    </rPh>
    <phoneticPr fontId="1"/>
  </si>
  <si>
    <t>会員数（会員名簿の合計数と同じ）</t>
    <rPh sb="0" eb="3">
      <t>カイインスウ</t>
    </rPh>
    <rPh sb="4" eb="6">
      <t>カイイン</t>
    </rPh>
    <rPh sb="6" eb="8">
      <t>メイボ</t>
    </rPh>
    <rPh sb="9" eb="12">
      <t>ゴウケイスウ</t>
    </rPh>
    <rPh sb="13" eb="14">
      <t>オナ</t>
    </rPh>
    <phoneticPr fontId="1"/>
  </si>
  <si>
    <t>単位老人クラブ（市老連加盟クラブ）</t>
    <rPh sb="0" eb="4">
      <t>タンイロウジン</t>
    </rPh>
    <rPh sb="8" eb="11">
      <t>シロウレン</t>
    </rPh>
    <rPh sb="11" eb="13">
      <t>カメイ</t>
    </rPh>
    <phoneticPr fontId="1"/>
  </si>
  <si>
    <t>地域老人クラブ（市老連未加盟クラブ）</t>
    <rPh sb="0" eb="4">
      <t>チイキロウジン</t>
    </rPh>
    <rPh sb="8" eb="11">
      <t>シロウレン</t>
    </rPh>
    <rPh sb="11" eb="14">
      <t>ミカメイ</t>
    </rPh>
    <phoneticPr fontId="1"/>
  </si>
  <si>
    <t>人数</t>
    <rPh sb="0" eb="2">
      <t>ニンズウ</t>
    </rPh>
    <phoneticPr fontId="1"/>
  </si>
  <si>
    <t>30人以上</t>
    <rPh sb="2" eb="5">
      <t>ニンイジョウ</t>
    </rPh>
    <phoneticPr fontId="1"/>
  </si>
  <si>
    <t>16人以上30人未満</t>
    <phoneticPr fontId="1"/>
  </si>
  <si>
    <t>15人以下</t>
    <phoneticPr fontId="1"/>
  </si>
  <si>
    <t>30人以上</t>
    <phoneticPr fontId="1"/>
  </si>
  <si>
    <t xml:space="preserve">老人クラブ等助成事業補助金　　　　 </t>
    <phoneticPr fontId="1"/>
  </si>
  <si>
    <t>老人クラブ活動強化推進事業補助金　</t>
    <phoneticPr fontId="1"/>
  </si>
  <si>
    <t>老人クラブ等助成事業補助金　　　</t>
    <phoneticPr fontId="1"/>
  </si>
  <si>
    <t>（１）基本情報シートに入力すると、申請日、クラブ名、代表者名等、他のシートに共通する内容のデータが各シートに反映されます。</t>
    <rPh sb="3" eb="5">
      <t>キホン</t>
    </rPh>
    <rPh sb="5" eb="7">
      <t>ジョウホウ</t>
    </rPh>
    <rPh sb="11" eb="13">
      <t>ニュウリョク</t>
    </rPh>
    <rPh sb="17" eb="19">
      <t>シンセイ</t>
    </rPh>
    <rPh sb="19" eb="20">
      <t>ビ</t>
    </rPh>
    <rPh sb="24" eb="25">
      <t>メイ</t>
    </rPh>
    <rPh sb="26" eb="29">
      <t>ダイヒョウシャ</t>
    </rPh>
    <rPh sb="29" eb="30">
      <t>メイ</t>
    </rPh>
    <rPh sb="30" eb="31">
      <t>ナド</t>
    </rPh>
    <rPh sb="32" eb="33">
      <t>ホカ</t>
    </rPh>
    <rPh sb="38" eb="40">
      <t>キョウツウ</t>
    </rPh>
    <rPh sb="42" eb="44">
      <t>ナイヨウ</t>
    </rPh>
    <rPh sb="49" eb="50">
      <t>カク</t>
    </rPh>
    <rPh sb="54" eb="56">
      <t>ハンエイ</t>
    </rPh>
    <phoneticPr fontId="1"/>
  </si>
  <si>
    <t>単位老人クラブ</t>
    <rPh sb="0" eb="4">
      <t>タンイロウジン</t>
    </rPh>
    <phoneticPr fontId="1"/>
  </si>
  <si>
    <t>地域老人クラブ</t>
    <rPh sb="0" eb="4">
      <t>チイキロウジン</t>
    </rPh>
    <phoneticPr fontId="1"/>
  </si>
  <si>
    <t>16人以上30人未満</t>
  </si>
  <si>
    <t>15人以下</t>
  </si>
  <si>
    <t>30人以上</t>
  </si>
  <si>
    <t>単位老人クラブ（市老連加盟クラブ）</t>
    <rPh sb="0" eb="4">
      <t>タンイロウジン</t>
    </rPh>
    <phoneticPr fontId="1"/>
  </si>
  <si>
    <t>種別</t>
    <rPh sb="0" eb="2">
      <t>シュベツ</t>
    </rPh>
    <phoneticPr fontId="1"/>
  </si>
  <si>
    <t>補助金名</t>
    <rPh sb="0" eb="3">
      <t>ホジョキン</t>
    </rPh>
    <rPh sb="3" eb="4">
      <t>メイ</t>
    </rPh>
    <phoneticPr fontId="1"/>
  </si>
  <si>
    <t>金額</t>
    <rPh sb="0" eb="2">
      <t>キンガク</t>
    </rPh>
    <phoneticPr fontId="1"/>
  </si>
  <si>
    <t>合算</t>
    <rPh sb="0" eb="2">
      <t>ガッサン</t>
    </rPh>
    <phoneticPr fontId="1"/>
  </si>
  <si>
    <t>プルダウン用</t>
    <rPh sb="5" eb="6">
      <t>ヨウ</t>
    </rPh>
    <phoneticPr fontId="1"/>
  </si>
  <si>
    <t>補助金額算出用</t>
    <rPh sb="0" eb="2">
      <t>ホジョ</t>
    </rPh>
    <rPh sb="2" eb="4">
      <t>キンガク</t>
    </rPh>
    <rPh sb="4" eb="6">
      <t>サンシュツ</t>
    </rPh>
    <rPh sb="6" eb="7">
      <t>ヨウ</t>
    </rPh>
    <phoneticPr fontId="1"/>
  </si>
  <si>
    <t>人数算出用</t>
    <rPh sb="0" eb="2">
      <t>ニンズウ</t>
    </rPh>
    <rPh sb="2" eb="4">
      <t>サンシュツ</t>
    </rPh>
    <rPh sb="4" eb="5">
      <t>ヨウ</t>
    </rPh>
    <phoneticPr fontId="1"/>
  </si>
  <si>
    <t>　　※（２）は単位老人クラブ（丹波市老人クラブ連合会加盟クラブ）のみ</t>
    <rPh sb="7" eb="11">
      <t>タンイロウジン</t>
    </rPh>
    <phoneticPr fontId="1"/>
  </si>
  <si>
    <t>URL</t>
    <phoneticPr fontId="1"/>
  </si>
  <si>
    <r>
      <t>(上記</t>
    </r>
    <r>
      <rPr>
        <b/>
        <sz val="12"/>
        <color theme="1"/>
        <rFont val="游ゴシック"/>
        <family val="3"/>
        <charset val="128"/>
        <scheme val="minor"/>
      </rPr>
      <t>代表者</t>
    </r>
    <r>
      <rPr>
        <sz val="12"/>
        <color theme="1"/>
        <rFont val="游ゴシック"/>
        <family val="3"/>
        <charset val="128"/>
        <scheme val="minor"/>
      </rPr>
      <t>と同じ場合チェック)</t>
    </r>
    <rPh sb="3" eb="6">
      <t>ダイヒョウシャ</t>
    </rPh>
    <phoneticPr fontId="1"/>
  </si>
  <si>
    <r>
      <t>(上記</t>
    </r>
    <r>
      <rPr>
        <b/>
        <sz val="12"/>
        <color theme="1"/>
        <rFont val="游ゴシック"/>
        <family val="3"/>
        <charset val="128"/>
        <scheme val="minor"/>
      </rPr>
      <t>代表者</t>
    </r>
    <r>
      <rPr>
        <sz val="12"/>
        <color theme="1"/>
        <rFont val="游ゴシック"/>
        <family val="3"/>
        <charset val="128"/>
        <scheme val="minor"/>
      </rPr>
      <t>住所と同じ場合チェック)</t>
    </r>
    <rPh sb="6" eb="8">
      <t>ジュウショ</t>
    </rPh>
    <phoneticPr fontId="1"/>
  </si>
  <si>
    <r>
      <t>(上記</t>
    </r>
    <r>
      <rPr>
        <b/>
        <sz val="12"/>
        <color theme="1"/>
        <rFont val="游ゴシック"/>
        <family val="3"/>
        <charset val="128"/>
        <scheme val="minor"/>
      </rPr>
      <t>代表者</t>
    </r>
    <r>
      <rPr>
        <sz val="12"/>
        <color theme="1"/>
        <rFont val="游ゴシック"/>
        <family val="3"/>
        <charset val="128"/>
        <scheme val="minor"/>
      </rPr>
      <t>電話番号と同じ場合チェック)</t>
    </r>
    <rPh sb="6" eb="8">
      <t>デンワ</t>
    </rPh>
    <rPh sb="8" eb="10">
      <t>バンゴウ</t>
    </rPh>
    <phoneticPr fontId="1"/>
  </si>
  <si>
    <r>
      <t>(上記</t>
    </r>
    <r>
      <rPr>
        <b/>
        <sz val="12"/>
        <color theme="1"/>
        <rFont val="游ゴシック"/>
        <family val="3"/>
        <charset val="128"/>
        <scheme val="minor"/>
      </rPr>
      <t>代表者</t>
    </r>
    <r>
      <rPr>
        <sz val="12"/>
        <color theme="1"/>
        <rFont val="游ゴシック"/>
        <family val="3"/>
        <charset val="128"/>
        <scheme val="minor"/>
      </rPr>
      <t>メールアドレスと同じ場合チェック)</t>
    </r>
    <phoneticPr fontId="1"/>
  </si>
  <si>
    <t>支払い方法</t>
    <rPh sb="0" eb="2">
      <t>シハラ</t>
    </rPh>
    <rPh sb="3" eb="5">
      <t>ホウホウ</t>
    </rPh>
    <phoneticPr fontId="1"/>
  </si>
  <si>
    <t>２．クラブ活動継続の推進</t>
    <phoneticPr fontId="1"/>
  </si>
  <si>
    <t>① 継続的な活動に資する取組活動</t>
    <phoneticPr fontId="1"/>
  </si>
  <si>
    <t>ICTの活用促進</t>
    <phoneticPr fontId="1"/>
  </si>
  <si>
    <t>感染症及び熱中症対策の物品購入</t>
    <phoneticPr fontId="1"/>
  </si>
  <si>
    <t>② 会員加入促進活動</t>
    <phoneticPr fontId="1"/>
  </si>
  <si>
    <t>３．健康づくり（健康体操等）の実施及び普及促進活動　</t>
    <phoneticPr fontId="1"/>
  </si>
  <si>
    <t>令和８年度と同様の代表者に送付の場合チェック</t>
    <rPh sb="0" eb="2">
      <t>レイワ</t>
    </rPh>
    <rPh sb="3" eb="5">
      <t>ネンド</t>
    </rPh>
    <rPh sb="6" eb="8">
      <t>ドウヨウ</t>
    </rPh>
    <rPh sb="9" eb="12">
      <t>ダイヒョウシャ</t>
    </rPh>
    <rPh sb="13" eb="15">
      <t>ソウフ</t>
    </rPh>
    <rPh sb="16" eb="18">
      <t>バアイ</t>
    </rPh>
    <phoneticPr fontId="1"/>
  </si>
  <si>
    <t>● 以下の１～３の項目にお答えください。（はい・いいえを選んでください）</t>
    <rPh sb="28" eb="29">
      <t>エラ</t>
    </rPh>
    <phoneticPr fontId="1"/>
  </si>
  <si>
    <t>● 「１～２で１つ以上」かつ「３で１つ以上」の実施がない場合、交付した補助金の一部を返還いただくことがありますので、その点あらかじめご留意ください。</t>
    <phoneticPr fontId="1"/>
  </si>
  <si>
    <t>59歳以下
(男性/女性）</t>
    <rPh sb="2" eb="3">
      <t>サイ</t>
    </rPh>
    <rPh sb="3" eb="5">
      <t>イカ</t>
    </rPh>
    <rPh sb="7" eb="9">
      <t>ダンセイ</t>
    </rPh>
    <rPh sb="10" eb="12">
      <t>ジョセイ</t>
    </rPh>
    <phoneticPr fontId="21"/>
  </si>
  <si>
    <t>60～64歳
(男性/女性）</t>
    <rPh sb="5" eb="6">
      <t>サイ</t>
    </rPh>
    <phoneticPr fontId="21"/>
  </si>
  <si>
    <t>65歳～69歳
（男性/女性）</t>
    <rPh sb="2" eb="3">
      <t>サイ</t>
    </rPh>
    <rPh sb="6" eb="7">
      <t>サイ</t>
    </rPh>
    <rPh sb="9" eb="11">
      <t>ダンセイ</t>
    </rPh>
    <rPh sb="12" eb="14">
      <t>ジョセイ</t>
    </rPh>
    <phoneticPr fontId="21"/>
  </si>
  <si>
    <t>70～74歳
（男性/女性）</t>
    <rPh sb="5" eb="6">
      <t>サイ</t>
    </rPh>
    <rPh sb="8" eb="10">
      <t>ダンセイ</t>
    </rPh>
    <rPh sb="11" eb="13">
      <t>ジョセイ</t>
    </rPh>
    <phoneticPr fontId="1"/>
  </si>
  <si>
    <t>75～79歳
（男性/女性）</t>
    <rPh sb="5" eb="6">
      <t>サイ</t>
    </rPh>
    <rPh sb="8" eb="10">
      <t>ダンセイ</t>
    </rPh>
    <rPh sb="11" eb="13">
      <t>ジョセイ</t>
    </rPh>
    <phoneticPr fontId="21"/>
  </si>
  <si>
    <t>80～84歳
（男性/女性）</t>
    <rPh sb="5" eb="6">
      <t>サイ</t>
    </rPh>
    <rPh sb="8" eb="9">
      <t>オトコ</t>
    </rPh>
    <rPh sb="9" eb="10">
      <t>セイ</t>
    </rPh>
    <rPh sb="11" eb="12">
      <t>オンナ</t>
    </rPh>
    <rPh sb="12" eb="13">
      <t>セイ</t>
    </rPh>
    <phoneticPr fontId="21"/>
  </si>
  <si>
    <t>85歳以上
（男性/女性）</t>
    <rPh sb="2" eb="3">
      <t>サイ</t>
    </rPh>
    <rPh sb="3" eb="5">
      <t>イジョウ</t>
    </rPh>
    <rPh sb="7" eb="9">
      <t>ダンセイ</t>
    </rPh>
    <rPh sb="10" eb="12">
      <t>ジョセイ</t>
    </rPh>
    <phoneticPr fontId="21"/>
  </si>
  <si>
    <t>合計</t>
    <rPh sb="0" eb="2">
      <t>ゴウケイ</t>
    </rPh>
    <phoneticPr fontId="1"/>
  </si>
  <si>
    <t>判定</t>
    <rPh sb="0" eb="2">
      <t>ハンテイ</t>
    </rPh>
    <phoneticPr fontId="1"/>
  </si>
  <si>
    <t>１．地域型助け合い活動</t>
    <rPh sb="2" eb="5">
      <t>チイキガタ</t>
    </rPh>
    <rPh sb="5" eb="6">
      <t>タス</t>
    </rPh>
    <rPh sb="7" eb="8">
      <t>ア</t>
    </rPh>
    <rPh sb="9" eb="11">
      <t>カツドウ</t>
    </rPh>
    <phoneticPr fontId="1"/>
  </si>
  <si>
    <t>２．クラブ活動継続の推進</t>
    <rPh sb="5" eb="7">
      <t>カツドウ</t>
    </rPh>
    <rPh sb="7" eb="9">
      <t>ケイゾク</t>
    </rPh>
    <rPh sb="10" eb="12">
      <t>スイシン</t>
    </rPh>
    <phoneticPr fontId="1"/>
  </si>
  <si>
    <t>３．健康づくり（健康体操等）の実績・普及促進活動</t>
    <phoneticPr fontId="1"/>
  </si>
  <si>
    <t>①-ア</t>
  </si>
  <si>
    <t>①-イ</t>
  </si>
  <si>
    <t>①-ウ</t>
  </si>
  <si>
    <t>①-エ</t>
  </si>
  <si>
    <t>①-オ</t>
  </si>
  <si>
    <t>②-ア</t>
  </si>
  <si>
    <t>②-イ</t>
  </si>
  <si>
    <t>③-ア</t>
  </si>
  <si>
    <t>③-イ</t>
  </si>
  <si>
    <t>③-ウ</t>
  </si>
  <si>
    <t>④-ア</t>
  </si>
  <si>
    <t>④-イ</t>
  </si>
  <si>
    <t>④-ウ</t>
    <phoneticPr fontId="1"/>
  </si>
  <si>
    <t>その他</t>
    <rPh sb="2" eb="3">
      <t>タ</t>
    </rPh>
    <phoneticPr fontId="21"/>
  </si>
  <si>
    <t>ほぼ毎日</t>
    <phoneticPr fontId="1"/>
  </si>
  <si>
    <t>週１</t>
  </si>
  <si>
    <t>月２～３</t>
    <phoneticPr fontId="1"/>
  </si>
  <si>
    <t>月１</t>
  </si>
  <si>
    <t>年数回</t>
  </si>
  <si>
    <t>年１</t>
  </si>
  <si>
    <t>②-ア</t>
    <phoneticPr fontId="1"/>
  </si>
  <si>
    <t>②-イ</t>
    <phoneticPr fontId="1"/>
  </si>
  <si>
    <t>その他</t>
    <rPh sb="2" eb="3">
      <t>タ</t>
    </rPh>
    <phoneticPr fontId="1"/>
  </si>
  <si>
    <t>月１</t>
    <rPh sb="0" eb="1">
      <t>ツキ</t>
    </rPh>
    <phoneticPr fontId="21"/>
  </si>
  <si>
    <t>男性</t>
    <rPh sb="0" eb="2">
      <t>ダンセイ</t>
    </rPh>
    <phoneticPr fontId="1"/>
  </si>
  <si>
    <t>女性</t>
    <rPh sb="0" eb="2">
      <t>ジョセイ</t>
    </rPh>
    <phoneticPr fontId="1"/>
  </si>
  <si>
    <t>実績報告　入力の際の注意事項</t>
    <rPh sb="0" eb="2">
      <t>ジッセキ</t>
    </rPh>
    <rPh sb="2" eb="4">
      <t>ホウコク</t>
    </rPh>
    <rPh sb="5" eb="7">
      <t>ニュウリョク</t>
    </rPh>
    <rPh sb="8" eb="9">
      <t>サイ</t>
    </rPh>
    <rPh sb="10" eb="12">
      <t>チュウイ</t>
    </rPh>
    <rPh sb="12" eb="14">
      <t>ジコウ</t>
    </rPh>
    <phoneticPr fontId="1"/>
  </si>
  <si>
    <t>老人クラブ補助金交付実績報告書作成用　基本情報入力シート</t>
    <rPh sb="10" eb="12">
      <t>ジッセキ</t>
    </rPh>
    <rPh sb="12" eb="14">
      <t>ホウコク</t>
    </rPh>
    <rPh sb="15" eb="18">
      <t>サクセイヨウ</t>
    </rPh>
    <rPh sb="19" eb="21">
      <t>キホン</t>
    </rPh>
    <rPh sb="21" eb="23">
      <t>ジョウホウ</t>
    </rPh>
    <rPh sb="23" eb="25">
      <t>ニュウリョク</t>
    </rPh>
    <phoneticPr fontId="1"/>
  </si>
  <si>
    <t>←申請時と同数の会員数を入力してください。</t>
    <phoneticPr fontId="1"/>
  </si>
  <si>
    <t>老人クラブ補助金実績報告書</t>
    <rPh sb="8" eb="12">
      <t>ジッセキホウコク</t>
    </rPh>
    <phoneticPr fontId="1"/>
  </si>
  <si>
    <t>　令和８年度丹波市老人クラブ等社会活動促進事業補助金について、丹波市老人クラブ等社会活動促進事業補助金交付要綱第８条の規定に基づき、関係書類を添えて実績報告します。</t>
    <rPh sb="74" eb="78">
      <t>ジッセキホウコク</t>
    </rPh>
    <phoneticPr fontId="1"/>
  </si>
  <si>
    <t>事業着手年月日</t>
    <rPh sb="0" eb="2">
      <t>ジギョウ</t>
    </rPh>
    <rPh sb="2" eb="4">
      <t>チャクシュ</t>
    </rPh>
    <rPh sb="4" eb="7">
      <t>ネンガッピ</t>
    </rPh>
    <phoneticPr fontId="1"/>
  </si>
  <si>
    <t>事業完了年月日</t>
    <rPh sb="0" eb="2">
      <t>ジギョウ</t>
    </rPh>
    <rPh sb="2" eb="4">
      <t>カンリョウ</t>
    </rPh>
    <rPh sb="4" eb="7">
      <t>ネンガッピ</t>
    </rPh>
    <phoneticPr fontId="1"/>
  </si>
  <si>
    <t>令和</t>
    <rPh sb="0" eb="2">
      <t>レイワ</t>
    </rPh>
    <phoneticPr fontId="1"/>
  </si>
  <si>
    <t>年</t>
    <rPh sb="0" eb="1">
      <t>ネン</t>
    </rPh>
    <phoneticPr fontId="1"/>
  </si>
  <si>
    <t>月</t>
    <rPh sb="0" eb="1">
      <t>ガツ</t>
    </rPh>
    <phoneticPr fontId="1"/>
  </si>
  <si>
    <t>日</t>
    <rPh sb="0" eb="1">
      <t>ニチ</t>
    </rPh>
    <phoneticPr fontId="1"/>
  </si>
  <si>
    <t>令和８年度事業実績調書</t>
    <rPh sb="0" eb="2">
      <t>レイワ</t>
    </rPh>
    <rPh sb="3" eb="5">
      <t>ネンド</t>
    </rPh>
    <rPh sb="5" eb="7">
      <t>ジギョウ</t>
    </rPh>
    <rPh sb="7" eb="9">
      <t>ジッセキ</t>
    </rPh>
    <rPh sb="9" eb="11">
      <t>チョウショ</t>
    </rPh>
    <phoneticPr fontId="1"/>
  </si>
  <si>
    <t>令和８年度収入支出決算書</t>
    <rPh sb="0" eb="2">
      <t>レイワ</t>
    </rPh>
    <rPh sb="3" eb="5">
      <t>ネンド</t>
    </rPh>
    <rPh sb="5" eb="7">
      <t>シュウニュウ</t>
    </rPh>
    <rPh sb="7" eb="9">
      <t>シシュツ</t>
    </rPh>
    <rPh sb="9" eb="12">
      <t>ケッサンショ</t>
    </rPh>
    <phoneticPr fontId="1"/>
  </si>
  <si>
    <r>
      <t>補助対象経費にかかる</t>
    </r>
    <r>
      <rPr>
        <u/>
        <sz val="12"/>
        <color theme="1"/>
        <rFont val="ＭＳ Ｐゴシック"/>
        <family val="3"/>
        <charset val="128"/>
      </rPr>
      <t>レシートや領収書（写し可）</t>
    </r>
    <r>
      <rPr>
        <sz val="12"/>
        <color theme="1"/>
        <rFont val="ＭＳ Ｐゴシック"/>
        <family val="3"/>
        <charset val="128"/>
      </rPr>
      <t>　等</t>
    </r>
    <phoneticPr fontId="1"/>
  </si>
  <si>
    <t>令　和　８　年　度　　　事　業　実　績　調　書</t>
    <rPh sb="16" eb="17">
      <t>ジツ</t>
    </rPh>
    <rPh sb="18" eb="19">
      <t>イサオ</t>
    </rPh>
    <rPh sb="20" eb="21">
      <t>チョウ</t>
    </rPh>
    <rPh sb="22" eb="23">
      <t>ショ</t>
    </rPh>
    <phoneticPr fontId="1"/>
  </si>
  <si>
    <t>参加
延べ人数</t>
    <phoneticPr fontId="1"/>
  </si>
  <si>
    <t>（※注１）上記の活動にかかるレシートや領収書等（写し可）等の提出が必要です。</t>
    <rPh sb="28" eb="29">
      <t>ナド</t>
    </rPh>
    <rPh sb="30" eb="32">
      <t>テイシュツ</t>
    </rPh>
    <rPh sb="33" eb="35">
      <t>ヒツヨウ</t>
    </rPh>
    <phoneticPr fontId="1"/>
  </si>
  <si>
    <t>令　和　８　年　度　　　収　入　支　出　決　算　書</t>
    <rPh sb="20" eb="21">
      <t>ケッ</t>
    </rPh>
    <rPh sb="22" eb="23">
      <t>サン</t>
    </rPh>
    <phoneticPr fontId="1"/>
  </si>
  <si>
    <t>【支出の部】※別紙 事業実績調書の事業区分に合わせて、支払いされた経費を記入ください。　</t>
    <rPh sb="12" eb="14">
      <t>ジッセキ</t>
    </rPh>
    <rPh sb="14" eb="16">
      <t>チョウショ</t>
    </rPh>
    <rPh sb="27" eb="29">
      <t>シハラ</t>
    </rPh>
    <phoneticPr fontId="1"/>
  </si>
  <si>
    <t>補助対象経費</t>
    <rPh sb="2" eb="6">
      <t>タイショウケイヒ</t>
    </rPh>
    <phoneticPr fontId="1"/>
  </si>
  <si>
    <t>補助対象経費
※レシートや領収書（コピー可）等提出必要</t>
    <phoneticPr fontId="1"/>
  </si>
  <si>
    <t>※ 補助金概算払済額（ア）が補助対象経費の合計額（イ）を上回る場合、補助金の返還が必要です。</t>
    <phoneticPr fontId="1"/>
  </si>
  <si>
    <t>※丹波市記入欄（申請者記入不要）　</t>
    <phoneticPr fontId="1"/>
  </si>
  <si>
    <t>助成事業分</t>
  </si>
  <si>
    <t>活動強化推進事業分</t>
    <phoneticPr fontId="1"/>
  </si>
  <si>
    <t>老人クラブ補助金（合計）</t>
    <phoneticPr fontId="1"/>
  </si>
  <si>
    <t>補助金概算払済額（円）</t>
    <phoneticPr fontId="1"/>
  </si>
  <si>
    <t>補助対象経費（円）　　</t>
    <phoneticPr fontId="1"/>
  </si>
  <si>
    <t>確定見込み額</t>
    <phoneticPr fontId="1"/>
  </si>
  <si>
    <t>差引返還予定額（円）</t>
    <phoneticPr fontId="1"/>
  </si>
  <si>
    <t>令和８年度老人クラブ活動強化推進事業実績報告書</t>
    <phoneticPr fontId="1"/>
  </si>
  <si>
    <t>実施しましたか？</t>
    <phoneticPr fontId="1"/>
  </si>
  <si>
    <t>⑤ 上記の①～④以外に移動支援や買い物支援、ゴミ出し、家事支援をなど実施した活動があれば、記入ください。</t>
    <rPh sb="34" eb="36">
      <t>ジッシ</t>
    </rPh>
    <phoneticPr fontId="1"/>
  </si>
  <si>
    <t>⑥ 今年度、①～⑤の共生型助け合い活動を合計どれくらい実施しましたか？</t>
    <rPh sb="27" eb="29">
      <t>ジッシ</t>
    </rPh>
    <phoneticPr fontId="1"/>
  </si>
  <si>
    <t>③ 上記の①～②以外に実施したクラブ活動継続の推進活動があれば記入してください。</t>
    <rPh sb="11" eb="13">
      <t>ジッシ</t>
    </rPh>
    <phoneticPr fontId="1"/>
  </si>
  <si>
    <t>④ 今年度①～②のクラブ活動継続の推進活動を合計どのくらい実施しましたか？　</t>
    <rPh sb="29" eb="31">
      <t>ジッシ</t>
    </rPh>
    <phoneticPr fontId="1"/>
  </si>
  <si>
    <t>③ 上記の①、②以外に実施した健康づくり活動があれば記入してください。</t>
    <rPh sb="11" eb="13">
      <t>ジッシ</t>
    </rPh>
    <phoneticPr fontId="1"/>
  </si>
  <si>
    <t>④ 今年度①～③の地域活動の再開に関する活動を合計どのくらい実施しましたか？　　</t>
    <rPh sb="30" eb="32">
      <t>ジッシ</t>
    </rPh>
    <phoneticPr fontId="1"/>
  </si>
  <si>
    <t>　上記の通り、令和８年度丹波市老人クラブ等社会活動促進事業補助金として請求します。</t>
    <rPh sb="1" eb="3">
      <t>ジョウキ</t>
    </rPh>
    <rPh sb="4" eb="5">
      <t>トオ</t>
    </rPh>
    <phoneticPr fontId="1"/>
  </si>
  <si>
    <t>老人クラブ補助金請求書</t>
    <phoneticPr fontId="1"/>
  </si>
  <si>
    <t>※申請時に概算払いを希望した場合はチェックしてください</t>
    <rPh sb="1" eb="4">
      <t>シンセイジ</t>
    </rPh>
    <phoneticPr fontId="1"/>
  </si>
  <si>
    <t>※メールアドレスがない場合、省略可能</t>
    <phoneticPr fontId="1"/>
  </si>
  <si>
    <t>https://logoform.jp/f/vaI6a</t>
    <phoneticPr fontId="1"/>
  </si>
  <si>
    <t>実績報告受付フォーム</t>
    <rPh sb="0" eb="2">
      <t>ジッセキ</t>
    </rPh>
    <rPh sb="2" eb="4">
      <t>ホウコク</t>
    </rPh>
    <rPh sb="4" eb="6">
      <t>ウケツケ</t>
    </rPh>
    <phoneticPr fontId="1"/>
  </si>
  <si>
    <t>補助金額については、（１）基本情報シートの会員数によって自動で金額が入力されます。</t>
    <rPh sb="0" eb="2">
      <t>ホジョ</t>
    </rPh>
    <rPh sb="2" eb="4">
      <t>キンガク</t>
    </rPh>
    <rPh sb="13" eb="15">
      <t>キホン</t>
    </rPh>
    <rPh sb="15" eb="17">
      <t>ジョウホウ</t>
    </rPh>
    <rPh sb="21" eb="23">
      <t>カイイン</t>
    </rPh>
    <rPh sb="23" eb="24">
      <t>カズ</t>
    </rPh>
    <rPh sb="28" eb="30">
      <t>ジドウ</t>
    </rPh>
    <rPh sb="31" eb="33">
      <t>キンガク</t>
    </rPh>
    <rPh sb="34" eb="36">
      <t>ニュウリョク</t>
    </rPh>
    <phoneticPr fontId="1"/>
  </si>
  <si>
    <t>※（１）基本情報シートの会員数と補助金申請時の会員数は同数になります。</t>
    <rPh sb="16" eb="19">
      <t>ホジョキン</t>
    </rPh>
    <rPh sb="19" eb="21">
      <t>シンセイ</t>
    </rPh>
    <rPh sb="21" eb="22">
      <t>ジ</t>
    </rPh>
    <rPh sb="23" eb="26">
      <t>カイインスウ</t>
    </rPh>
    <rPh sb="27" eb="29">
      <t>ドウスウ</t>
    </rPh>
    <phoneticPr fontId="1"/>
  </si>
  <si>
    <t>（１）から（６）のシート内の白色セル内を入力してください。</t>
    <rPh sb="12" eb="13">
      <t>ナイ</t>
    </rPh>
    <rPh sb="14" eb="16">
      <t>シロイロ</t>
    </rPh>
    <rPh sb="18" eb="19">
      <t>ナイ</t>
    </rPh>
    <rPh sb="20" eb="22">
      <t>ニュウリョク</t>
    </rPh>
    <phoneticPr fontId="1"/>
  </si>
  <si>
    <t>※（６）（７）のシートは精算払いを希望されるクラブのみ入力してください。</t>
    <phoneticPr fontId="1"/>
  </si>
  <si>
    <t>丹波老人クラブ</t>
    <rPh sb="0" eb="2">
      <t>タンバ</t>
    </rPh>
    <rPh sb="2" eb="4">
      <t>ロウジン</t>
    </rPh>
    <phoneticPr fontId="1"/>
  </si>
  <si>
    <t>丹波　太郎</t>
    <rPh sb="0" eb="2">
      <t>タンバ</t>
    </rPh>
    <rPh sb="3" eb="5">
      <t>タロウ</t>
    </rPh>
    <phoneticPr fontId="1"/>
  </si>
  <si>
    <t>氷上町常楽211</t>
    <phoneticPr fontId="1"/>
  </si>
  <si>
    <t>0795-88-5276</t>
  </si>
  <si>
    <t>tamba.ichirou@tamba.co.jp</t>
  </si>
  <si>
    <t>丹波　花子</t>
    <phoneticPr fontId="1"/>
  </si>
  <si>
    <t>氷上町成松字甲賀1</t>
    <phoneticPr fontId="1"/>
  </si>
  <si>
    <t>0795-82-1001</t>
    <phoneticPr fontId="1"/>
  </si>
  <si>
    <t>tamba.ichirou@tamba.co.jp</t>
    <phoneticPr fontId="1"/>
  </si>
  <si>
    <t>中兵庫信用金庫</t>
    <phoneticPr fontId="1"/>
  </si>
  <si>
    <t>本店</t>
    <phoneticPr fontId="1"/>
  </si>
  <si>
    <t>普通</t>
  </si>
  <si>
    <t>ﾀﾝﾊﾞﾛｳｼﾞﾝｸﾗﾌﾞｶｲｹｲ ﾀﾝﾊﾞ ｲﾁﾛｳ</t>
  </si>
  <si>
    <t>丹波老人クラブ　会計　丹波　一郎</t>
    <rPh sb="0" eb="2">
      <t>タンバ</t>
    </rPh>
    <rPh sb="2" eb="4">
      <t>ロウジン</t>
    </rPh>
    <rPh sb="8" eb="10">
      <t>カイケイ</t>
    </rPh>
    <rPh sb="11" eb="13">
      <t>タンバ</t>
    </rPh>
    <rPh sb="14" eb="16">
      <t>イチロウ</t>
    </rPh>
    <phoneticPr fontId="1"/>
  </si>
  <si>
    <t>0795-88-5276</t>
    <phoneticPr fontId="1"/>
  </si>
  <si>
    <t>丹波　二郎</t>
    <phoneticPr fontId="1"/>
  </si>
  <si>
    <t>丹波駅周辺の草刈り</t>
    <rPh sb="0" eb="2">
      <t>タンバ</t>
    </rPh>
    <rPh sb="2" eb="3">
      <t>エキ</t>
    </rPh>
    <rPh sb="3" eb="5">
      <t>シュウヘン</t>
    </rPh>
    <rPh sb="6" eb="8">
      <t>クサカ</t>
    </rPh>
    <phoneticPr fontId="1"/>
  </si>
  <si>
    <t>丹波駅</t>
    <rPh sb="0" eb="2">
      <t>タンバ</t>
    </rPh>
    <rPh sb="2" eb="3">
      <t>エキ</t>
    </rPh>
    <phoneticPr fontId="1"/>
  </si>
  <si>
    <t>丹波公園周辺の清掃</t>
    <rPh sb="0" eb="2">
      <t>タンバ</t>
    </rPh>
    <rPh sb="2" eb="4">
      <t>コウエン</t>
    </rPh>
    <rPh sb="4" eb="6">
      <t>シュウヘン</t>
    </rPh>
    <rPh sb="7" eb="9">
      <t>セイソウ</t>
    </rPh>
    <phoneticPr fontId="1"/>
  </si>
  <si>
    <t>丹波公園</t>
    <rPh sb="0" eb="2">
      <t>タンバ</t>
    </rPh>
    <rPh sb="2" eb="4">
      <t>コウエン</t>
    </rPh>
    <phoneticPr fontId="1"/>
  </si>
  <si>
    <t>しめ縄づくり</t>
    <rPh sb="2" eb="3">
      <t>ナワ</t>
    </rPh>
    <phoneticPr fontId="1"/>
  </si>
  <si>
    <t>丹波公民館</t>
    <rPh sb="0" eb="5">
      <t>タンバコウミンカン</t>
    </rPh>
    <phoneticPr fontId="1"/>
  </si>
  <si>
    <t>高齢者詐欺に関する講座</t>
    <rPh sb="0" eb="3">
      <t>コウレイシャ</t>
    </rPh>
    <rPh sb="3" eb="5">
      <t>サギ</t>
    </rPh>
    <rPh sb="6" eb="7">
      <t>カン</t>
    </rPh>
    <rPh sb="9" eb="11">
      <t>コウザ</t>
    </rPh>
    <phoneticPr fontId="1"/>
  </si>
  <si>
    <t>丹波公民館</t>
    <rPh sb="0" eb="2">
      <t>タンバ</t>
    </rPh>
    <rPh sb="2" eb="5">
      <t>コウミンカン</t>
    </rPh>
    <phoneticPr fontId="1"/>
  </si>
  <si>
    <t>健康予防に関する研修</t>
    <rPh sb="0" eb="2">
      <t>ケンコウ</t>
    </rPh>
    <rPh sb="2" eb="4">
      <t>ヨボウ</t>
    </rPh>
    <rPh sb="5" eb="6">
      <t>カン</t>
    </rPh>
    <rPh sb="8" eb="10">
      <t>ケンシュウ</t>
    </rPh>
    <phoneticPr fontId="1"/>
  </si>
  <si>
    <t>丹波自治会館</t>
    <rPh sb="0" eb="2">
      <t>タンバ</t>
    </rPh>
    <rPh sb="2" eb="4">
      <t>ジチ</t>
    </rPh>
    <rPh sb="4" eb="6">
      <t>カイカン</t>
    </rPh>
    <phoneticPr fontId="1"/>
  </si>
  <si>
    <t>いきいき百歳体操</t>
    <rPh sb="4" eb="8">
      <t>ヒャクサイタイソウ</t>
    </rPh>
    <phoneticPr fontId="1"/>
  </si>
  <si>
    <t>ラジオ体操</t>
    <rPh sb="3" eb="5">
      <t>タイソウ</t>
    </rPh>
    <phoneticPr fontId="1"/>
  </si>
  <si>
    <t>グラウンドゴルフ</t>
  </si>
  <si>
    <t>丹波グラウンド</t>
    <rPh sb="0" eb="2">
      <t>タンバ</t>
    </rPh>
    <phoneticPr fontId="1"/>
  </si>
  <si>
    <t>○</t>
  </si>
  <si>
    <t>はい</t>
  </si>
  <si>
    <t>いいえ</t>
  </si>
  <si>
    <t>月２～３回</t>
  </si>
  <si>
    <r>
      <t>①　</t>
    </r>
    <r>
      <rPr>
        <b/>
        <sz val="12"/>
        <color theme="1"/>
        <rFont val="ＭＳ ゴシック"/>
        <family val="3"/>
        <charset val="128"/>
      </rPr>
      <t>全て</t>
    </r>
    <r>
      <rPr>
        <sz val="12"/>
        <color theme="1"/>
        <rFont val="ＭＳ ゴシック"/>
        <family val="3"/>
        <charset val="128"/>
      </rPr>
      <t>のシートを印刷し、領収書、レシートと一緒に窓口へ提出。</t>
    </r>
    <rPh sb="2" eb="3">
      <t>スベ</t>
    </rPh>
    <rPh sb="9" eb="11">
      <t>インサツ</t>
    </rPh>
    <rPh sb="25" eb="27">
      <t>マドグチ</t>
    </rPh>
    <rPh sb="28" eb="30">
      <t>テイシュツ</t>
    </rPh>
    <phoneticPr fontId="1"/>
  </si>
  <si>
    <t>②　このエクセルデータと領収書、レシートの写真をロゴフォームへ添付し申請。</t>
    <rPh sb="31" eb="33">
      <t>テンプ</t>
    </rPh>
    <rPh sb="34" eb="36">
      <t>シンセイ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</si>
</sst>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ggge&quot;年&quot;m&quot;月&quot;d&quot;日&quot;;@" x16r2:formatCode16="[$-ja-JP-x-gannen]ggge&quot;年&quot;m&quot;月&quot;d&quot;日&quot;;@"/>
    <numFmt numFmtId="177" formatCode="#,##0_ "/>
    <numFmt numFmtId="178" formatCode="[$-411]ggge&quot;年&quot;m&quot;月&quot;d&quot;日&quot;;@"/>
    <numFmt numFmtId="179" formatCode="#,##0;\-#,##0;0"/>
  </numFmts>
  <fonts count="27">
    <font>
      <sz val="11"/>
      <color theme="1"/>
      <name val="游ゴシック"/>
      <family val="2"/>
      <charset val="128"/>
      <scheme val="minor"/>
    </font>
    <font>
      <sz val="6"/>
      <name val="游ゴシック"/>
      <family val="2"/>
      <charset val="128"/>
      <scheme val="minor"/>
    </font>
    <font>
      <b/>
      <sz val="14"/>
      <color indexed="81"/>
      <name val="MS P ゴシック"/>
      <family val="3"/>
      <charset val="128"/>
    </font>
    <font>
      <sz val="12"/>
      <color theme="1"/>
      <name val="ＭＳ Ｐゴシック"/>
      <family val="3"/>
      <charset val="128"/>
    </font>
    <font>
      <sz val="16"/>
      <color theme="1"/>
      <name val="ＭＳ Ｐゴシック"/>
      <family val="3"/>
      <charset val="128"/>
    </font>
    <font>
      <sz val="14"/>
      <color theme="1"/>
      <name val="ＭＳ Ｐゴシック"/>
      <family val="3"/>
      <charset val="128"/>
    </font>
    <font>
      <b/>
      <sz val="12"/>
      <color theme="1"/>
      <name val="ＭＳ Ｐゴシック"/>
      <family val="3"/>
      <charset val="128"/>
    </font>
    <font>
      <b/>
      <sz val="12"/>
      <color theme="1"/>
      <name val="游ゴシック"/>
      <family val="3"/>
      <charset val="128"/>
      <scheme val="minor"/>
    </font>
    <font>
      <sz val="12"/>
      <color theme="1"/>
      <name val="游ゴシック"/>
      <family val="3"/>
      <charset val="128"/>
      <scheme val="minor"/>
    </font>
    <font>
      <b/>
      <sz val="12"/>
      <color rgb="FFFF0000"/>
      <name val="游ゴシック"/>
      <family val="3"/>
      <charset val="128"/>
      <scheme val="minor"/>
    </font>
    <font>
      <sz val="12"/>
      <color theme="1"/>
      <name val="ＭＳ ゴシック"/>
      <family val="3"/>
      <charset val="128"/>
    </font>
    <font>
      <b/>
      <sz val="12"/>
      <color theme="1"/>
      <name val="ＭＳ ゴシック"/>
      <family val="3"/>
      <charset val="128"/>
    </font>
    <font>
      <b/>
      <sz val="16"/>
      <color theme="1"/>
      <name val="ＭＳ ゴシック"/>
      <family val="3"/>
      <charset val="128"/>
    </font>
    <font>
      <b/>
      <u val="double"/>
      <sz val="12"/>
      <color theme="1"/>
      <name val="ＭＳ ゴシック"/>
      <family val="3"/>
      <charset val="128"/>
    </font>
    <font>
      <u val="double"/>
      <sz val="12"/>
      <color theme="1"/>
      <name val="ＭＳ ゴシック"/>
      <family val="3"/>
      <charset val="128"/>
    </font>
    <font>
      <u/>
      <sz val="11"/>
      <color theme="10"/>
      <name val="游ゴシック"/>
      <family val="2"/>
      <charset val="128"/>
      <scheme val="minor"/>
    </font>
    <font>
      <b/>
      <u val="double"/>
      <sz val="12"/>
      <color rgb="FFFF0000"/>
      <name val="游ゴシック"/>
      <family val="3"/>
      <charset val="128"/>
      <scheme val="minor"/>
    </font>
    <font>
      <b/>
      <sz val="18"/>
      <color indexed="81"/>
      <name val="MS P ゴシック"/>
      <family val="3"/>
      <charset val="128"/>
    </font>
    <font>
      <b/>
      <sz val="12"/>
      <color rgb="FFFF0000"/>
      <name val="ＭＳ Ｐゴシック"/>
      <family val="3"/>
      <charset val="128"/>
    </font>
    <font>
      <sz val="11"/>
      <color theme="1"/>
      <name val="游ゴシック"/>
      <family val="2"/>
      <charset val="128"/>
      <scheme val="minor"/>
    </font>
    <font>
      <sz val="11"/>
      <name val="ＭＳ Ｐゴシック"/>
      <family val="3"/>
      <charset val="128"/>
    </font>
    <font>
      <sz val="6"/>
      <name val="ＭＳ Ｐゴシック"/>
      <family val="3"/>
      <charset val="128"/>
    </font>
    <font>
      <sz val="11"/>
      <name val="游ゴシック"/>
      <family val="3"/>
      <charset val="128"/>
      <scheme val="minor"/>
    </font>
    <font>
      <b/>
      <sz val="14"/>
      <color theme="1"/>
      <name val="ＭＳ Ｐゴシック"/>
      <family val="3"/>
      <charset val="128"/>
    </font>
    <font>
      <u/>
      <sz val="12"/>
      <color theme="1"/>
      <name val="ＭＳ Ｐゴシック"/>
      <family val="3"/>
      <charset val="128"/>
    </font>
    <font>
      <sz val="12"/>
      <color theme="1"/>
      <name val="ＭＳ 明朝"/>
      <family val="1"/>
      <charset val="128"/>
    </font>
    <font>
      <b/>
      <sz val="11"/>
      <color theme="1"/>
      <name val="游ゴシック"/>
      <family val="3"/>
      <charset val="128"/>
      <scheme val="minor"/>
    </font>
  </fonts>
  <fills count="6">
    <fill>
      <patternFill patternType="none"/>
    </fill>
    <fill>
      <patternFill patternType="gray125"/>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
      <patternFill patternType="solid">
        <fgColor theme="9" tint="0.59999389629810485"/>
        <bgColor indexed="64"/>
      </patternFill>
    </fill>
  </fills>
  <borders count="61">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style="thin">
        <color indexed="64"/>
      </right>
      <top/>
      <bottom/>
      <diagonal/>
    </border>
    <border>
      <left style="thin">
        <color indexed="64"/>
      </left>
      <right style="thin">
        <color indexed="64"/>
      </right>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diagonal/>
    </border>
    <border>
      <left/>
      <right style="thin">
        <color indexed="64"/>
      </right>
      <top style="hair">
        <color indexed="64"/>
      </top>
      <bottom/>
      <diagonal/>
    </border>
    <border>
      <left style="thin">
        <color indexed="64"/>
      </left>
      <right/>
      <top style="hair">
        <color indexed="64"/>
      </top>
      <bottom/>
      <diagonal/>
    </border>
    <border>
      <left/>
      <right/>
      <top style="hair">
        <color indexed="64"/>
      </top>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top/>
      <bottom style="dotted">
        <color indexed="64"/>
      </bottom>
      <diagonal/>
    </border>
    <border>
      <left/>
      <right style="thin">
        <color indexed="64"/>
      </right>
      <top/>
      <bottom style="dotted">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s>
  <cellStyleXfs count="4">
    <xf numFmtId="0" fontId="0" fillId="0" borderId="0">
      <alignment vertical="center"/>
    </xf>
    <xf numFmtId="0" fontId="15" fillId="0" borderId="0" applyNumberFormat="0" applyFill="0" applyBorder="0" applyAlignment="0" applyProtection="0">
      <alignment vertical="center"/>
    </xf>
    <xf numFmtId="38" fontId="19" fillId="0" borderId="0" applyFont="0" applyFill="0" applyBorder="0" applyAlignment="0" applyProtection="0">
      <alignment vertical="center"/>
    </xf>
    <xf numFmtId="0" fontId="19" fillId="0" borderId="0">
      <alignment vertical="center"/>
    </xf>
  </cellStyleXfs>
  <cellXfs count="363">
    <xf numFmtId="0" fontId="0" fillId="0" borderId="0" xfId="0">
      <alignment vertical="center"/>
    </xf>
    <xf numFmtId="0" fontId="3" fillId="2" borderId="0" xfId="0" applyFont="1" applyFill="1">
      <alignment vertical="center"/>
    </xf>
    <xf numFmtId="0" fontId="3" fillId="0" borderId="0" xfId="0" applyFont="1">
      <alignment vertical="center"/>
    </xf>
    <xf numFmtId="0" fontId="3" fillId="2" borderId="0" xfId="0" applyFont="1" applyFill="1" applyAlignment="1">
      <alignment horizontal="right" vertical="center"/>
    </xf>
    <xf numFmtId="0" fontId="3" fillId="2" borderId="0" xfId="0" applyFont="1" applyFill="1" applyAlignment="1">
      <alignment horizontal="left" vertical="center"/>
    </xf>
    <xf numFmtId="0" fontId="3" fillId="2" borderId="2" xfId="0" applyFont="1" applyFill="1" applyBorder="1" applyAlignment="1">
      <alignment horizontal="center" vertical="center"/>
    </xf>
    <xf numFmtId="0" fontId="3" fillId="0" borderId="0" xfId="0" applyFont="1" applyAlignment="1">
      <alignment vertical="center" wrapText="1"/>
    </xf>
    <xf numFmtId="49" fontId="3" fillId="2" borderId="0" xfId="0" applyNumberFormat="1" applyFont="1" applyFill="1">
      <alignment vertical="center"/>
    </xf>
    <xf numFmtId="0" fontId="3" fillId="0" borderId="0" xfId="0" applyFont="1" applyAlignment="1">
      <alignment horizontal="center" vertical="center"/>
    </xf>
    <xf numFmtId="176" fontId="3" fillId="0" borderId="0" xfId="0" applyNumberFormat="1" applyFont="1">
      <alignment vertical="center"/>
    </xf>
    <xf numFmtId="0" fontId="3" fillId="2" borderId="3" xfId="0" applyFont="1" applyFill="1" applyBorder="1" applyAlignment="1">
      <alignment horizontal="center" vertical="center"/>
    </xf>
    <xf numFmtId="0" fontId="3" fillId="2" borderId="16" xfId="0" applyFont="1" applyFill="1" applyBorder="1">
      <alignment vertical="center"/>
    </xf>
    <xf numFmtId="0" fontId="3" fillId="2" borderId="28" xfId="0" applyFont="1" applyFill="1" applyBorder="1">
      <alignment vertical="center"/>
    </xf>
    <xf numFmtId="0" fontId="3" fillId="2" borderId="17" xfId="0" applyFont="1" applyFill="1" applyBorder="1">
      <alignment vertical="center"/>
    </xf>
    <xf numFmtId="0" fontId="3" fillId="2" borderId="18" xfId="0" applyFont="1" applyFill="1" applyBorder="1">
      <alignment vertical="center"/>
    </xf>
    <xf numFmtId="0" fontId="3" fillId="2" borderId="20" xfId="0" applyFont="1" applyFill="1" applyBorder="1">
      <alignment vertical="center"/>
    </xf>
    <xf numFmtId="0" fontId="3" fillId="2" borderId="10" xfId="0" applyFont="1" applyFill="1" applyBorder="1" applyAlignment="1">
      <alignment horizontal="right" vertical="center"/>
    </xf>
    <xf numFmtId="0" fontId="3" fillId="2" borderId="13" xfId="0" applyFont="1" applyFill="1" applyBorder="1">
      <alignment vertical="center"/>
    </xf>
    <xf numFmtId="0" fontId="3" fillId="2" borderId="1" xfId="0" applyFont="1" applyFill="1" applyBorder="1" applyAlignment="1">
      <alignment horizontal="right" vertical="center"/>
    </xf>
    <xf numFmtId="0" fontId="3" fillId="2" borderId="4" xfId="0" applyFont="1" applyFill="1" applyBorder="1" applyAlignment="1">
      <alignment vertical="center" wrapText="1"/>
    </xf>
    <xf numFmtId="0" fontId="3" fillId="2" borderId="1" xfId="0" applyFont="1" applyFill="1" applyBorder="1">
      <alignment vertical="center"/>
    </xf>
    <xf numFmtId="0" fontId="3" fillId="2" borderId="12" xfId="0" applyFont="1" applyFill="1" applyBorder="1">
      <alignment vertical="center"/>
    </xf>
    <xf numFmtId="0" fontId="3" fillId="2" borderId="6" xfId="0" applyFont="1" applyFill="1" applyBorder="1">
      <alignment vertical="center"/>
    </xf>
    <xf numFmtId="0" fontId="3" fillId="2" borderId="14" xfId="0" applyFont="1" applyFill="1" applyBorder="1">
      <alignment vertical="center"/>
    </xf>
    <xf numFmtId="0" fontId="3" fillId="2" borderId="11" xfId="0" applyFont="1" applyFill="1" applyBorder="1">
      <alignment vertical="center"/>
    </xf>
    <xf numFmtId="0" fontId="3" fillId="2" borderId="9" xfId="0" applyFont="1" applyFill="1" applyBorder="1">
      <alignment vertical="center"/>
    </xf>
    <xf numFmtId="0" fontId="3" fillId="2" borderId="10" xfId="0" applyFont="1" applyFill="1" applyBorder="1">
      <alignment vertical="center"/>
    </xf>
    <xf numFmtId="0" fontId="3" fillId="2" borderId="8" xfId="0" applyFont="1" applyFill="1" applyBorder="1">
      <alignment vertical="center"/>
    </xf>
    <xf numFmtId="0" fontId="3" fillId="2" borderId="7" xfId="0" applyFont="1" applyFill="1" applyBorder="1" applyAlignment="1">
      <alignment horizontal="left" vertical="center"/>
    </xf>
    <xf numFmtId="0" fontId="3" fillId="2" borderId="4" xfId="0" applyFont="1" applyFill="1" applyBorder="1">
      <alignment vertical="center"/>
    </xf>
    <xf numFmtId="0" fontId="3" fillId="2" borderId="15" xfId="0" applyFont="1" applyFill="1" applyBorder="1">
      <alignment vertical="center"/>
    </xf>
    <xf numFmtId="0" fontId="3" fillId="2" borderId="36" xfId="0" applyFont="1" applyFill="1" applyBorder="1">
      <alignment vertical="center"/>
    </xf>
    <xf numFmtId="0" fontId="3" fillId="2" borderId="0" xfId="0" applyFont="1" applyFill="1" applyAlignment="1">
      <alignment horizontal="left" vertical="center" wrapText="1"/>
    </xf>
    <xf numFmtId="0" fontId="3" fillId="2" borderId="2" xfId="0" applyFont="1" applyFill="1" applyBorder="1" applyAlignment="1">
      <alignment horizontal="left" vertical="center"/>
    </xf>
    <xf numFmtId="0" fontId="3" fillId="2" borderId="1"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 xfId="0" applyFont="1" applyFill="1" applyBorder="1" applyAlignment="1">
      <alignment horizontal="left" vertical="center"/>
    </xf>
    <xf numFmtId="0" fontId="3" fillId="2" borderId="38" xfId="0" applyFont="1" applyFill="1" applyBorder="1" applyAlignment="1">
      <alignment horizontal="center" vertical="center"/>
    </xf>
    <xf numFmtId="0" fontId="3" fillId="2" borderId="2" xfId="0" applyFont="1" applyFill="1" applyBorder="1">
      <alignment vertical="center"/>
    </xf>
    <xf numFmtId="0" fontId="3" fillId="2" borderId="27" xfId="0" applyFont="1" applyFill="1" applyBorder="1" applyAlignment="1">
      <alignment horizontal="right" vertical="center"/>
    </xf>
    <xf numFmtId="0" fontId="3" fillId="2" borderId="17" xfId="0" applyFont="1" applyFill="1" applyBorder="1" applyAlignment="1">
      <alignment horizontal="right" vertical="center"/>
    </xf>
    <xf numFmtId="0" fontId="3" fillId="2" borderId="19" xfId="0" applyFont="1" applyFill="1" applyBorder="1" applyAlignment="1">
      <alignment horizontal="right" vertical="center"/>
    </xf>
    <xf numFmtId="0" fontId="5" fillId="2" borderId="1" xfId="0" applyFont="1" applyFill="1" applyBorder="1" applyAlignment="1">
      <alignment horizontal="left" vertical="center"/>
    </xf>
    <xf numFmtId="0" fontId="5" fillId="2" borderId="11" xfId="0" applyFont="1" applyFill="1" applyBorder="1" applyAlignment="1">
      <alignment horizontal="center" vertical="center"/>
    </xf>
    <xf numFmtId="0" fontId="5" fillId="2" borderId="2" xfId="0" applyFont="1" applyFill="1" applyBorder="1" applyAlignment="1">
      <alignment horizontal="center" vertical="center"/>
    </xf>
    <xf numFmtId="0" fontId="5" fillId="2" borderId="12" xfId="0" applyFont="1" applyFill="1" applyBorder="1" applyAlignment="1">
      <alignment horizontal="center" vertical="center"/>
    </xf>
    <xf numFmtId="0" fontId="10" fillId="2" borderId="0" xfId="0" applyFont="1" applyFill="1">
      <alignment vertical="center"/>
    </xf>
    <xf numFmtId="0" fontId="12" fillId="2" borderId="0" xfId="0" applyFont="1" applyFill="1">
      <alignment vertical="center"/>
    </xf>
    <xf numFmtId="0" fontId="13" fillId="2" borderId="0" xfId="0" applyFont="1" applyFill="1">
      <alignment vertical="center"/>
    </xf>
    <xf numFmtId="0" fontId="14" fillId="2" borderId="0" xfId="0" applyFont="1" applyFill="1">
      <alignment vertical="center"/>
    </xf>
    <xf numFmtId="0" fontId="15" fillId="2" borderId="0" xfId="1" applyFill="1">
      <alignment vertical="center"/>
    </xf>
    <xf numFmtId="0" fontId="10" fillId="2" borderId="0" xfId="0" applyFont="1" applyFill="1" applyAlignment="1">
      <alignment horizontal="right" vertical="center"/>
    </xf>
    <xf numFmtId="0" fontId="7" fillId="2" borderId="0" xfId="0" applyFont="1" applyFill="1">
      <alignment vertical="center"/>
    </xf>
    <xf numFmtId="0" fontId="8" fillId="2" borderId="0" xfId="0" applyFont="1" applyFill="1">
      <alignment vertical="center"/>
    </xf>
    <xf numFmtId="0" fontId="8" fillId="2" borderId="11" xfId="0" applyFont="1" applyFill="1" applyBorder="1" applyAlignment="1">
      <alignment horizontal="center" vertical="center"/>
    </xf>
    <xf numFmtId="0" fontId="8" fillId="2" borderId="2"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 xfId="0" applyFont="1" applyFill="1" applyBorder="1" applyAlignment="1">
      <alignment horizontal="center" vertical="center"/>
    </xf>
    <xf numFmtId="0" fontId="8" fillId="2" borderId="15" xfId="0" applyFont="1" applyFill="1" applyBorder="1">
      <alignment vertical="center"/>
    </xf>
    <xf numFmtId="0" fontId="8" fillId="2" borderId="24" xfId="0" applyFont="1" applyFill="1" applyBorder="1">
      <alignment vertical="center"/>
    </xf>
    <xf numFmtId="3" fontId="8" fillId="2" borderId="16" xfId="0" applyNumberFormat="1" applyFont="1" applyFill="1" applyBorder="1">
      <alignment vertical="center"/>
    </xf>
    <xf numFmtId="0" fontId="8" fillId="2" borderId="17" xfId="0" applyFont="1" applyFill="1" applyBorder="1">
      <alignment vertical="center"/>
    </xf>
    <xf numFmtId="0" fontId="8" fillId="2" borderId="25" xfId="0" applyFont="1" applyFill="1" applyBorder="1">
      <alignment vertical="center"/>
    </xf>
    <xf numFmtId="3" fontId="8" fillId="2" borderId="18" xfId="0" applyNumberFormat="1" applyFont="1" applyFill="1" applyBorder="1">
      <alignment vertical="center"/>
    </xf>
    <xf numFmtId="0" fontId="8" fillId="2" borderId="17" xfId="0" applyFont="1" applyFill="1" applyBorder="1" applyAlignment="1">
      <alignment vertical="center" wrapText="1"/>
    </xf>
    <xf numFmtId="0" fontId="8" fillId="2" borderId="19" xfId="0" applyFont="1" applyFill="1" applyBorder="1">
      <alignment vertical="center"/>
    </xf>
    <xf numFmtId="0" fontId="8" fillId="2" borderId="26" xfId="0" applyFont="1" applyFill="1" applyBorder="1">
      <alignment vertical="center"/>
    </xf>
    <xf numFmtId="3" fontId="8" fillId="2" borderId="20" xfId="0" applyNumberFormat="1" applyFont="1" applyFill="1" applyBorder="1">
      <alignment vertical="center"/>
    </xf>
    <xf numFmtId="0" fontId="8" fillId="2" borderId="27" xfId="0" applyFont="1" applyFill="1" applyBorder="1">
      <alignment vertical="center"/>
    </xf>
    <xf numFmtId="0" fontId="8" fillId="2" borderId="30" xfId="0" applyFont="1" applyFill="1" applyBorder="1">
      <alignment vertical="center"/>
    </xf>
    <xf numFmtId="3" fontId="8" fillId="2" borderId="28" xfId="0" applyNumberFormat="1" applyFont="1" applyFill="1" applyBorder="1">
      <alignment vertical="center"/>
    </xf>
    <xf numFmtId="0" fontId="8" fillId="2" borderId="3" xfId="0" applyFont="1" applyFill="1" applyBorder="1">
      <alignment vertical="center"/>
    </xf>
    <xf numFmtId="0" fontId="8" fillId="0" borderId="11" xfId="0" applyFont="1" applyBorder="1">
      <alignment vertical="center"/>
    </xf>
    <xf numFmtId="0" fontId="8" fillId="2" borderId="1" xfId="0" applyFont="1" applyFill="1" applyBorder="1">
      <alignment vertical="center"/>
    </xf>
    <xf numFmtId="0" fontId="8" fillId="0" borderId="3" xfId="0" applyFont="1" applyBorder="1">
      <alignment vertical="center"/>
    </xf>
    <xf numFmtId="0" fontId="8" fillId="2" borderId="9" xfId="0" applyFont="1" applyFill="1" applyBorder="1">
      <alignment vertical="center"/>
    </xf>
    <xf numFmtId="0" fontId="8" fillId="2" borderId="14" xfId="0" applyFont="1" applyFill="1" applyBorder="1">
      <alignment vertical="center"/>
    </xf>
    <xf numFmtId="0" fontId="9" fillId="2" borderId="0" xfId="0" applyFont="1" applyFill="1">
      <alignment vertical="center"/>
    </xf>
    <xf numFmtId="0" fontId="8" fillId="2" borderId="0" xfId="0" applyFont="1" applyFill="1" applyAlignment="1">
      <alignment horizontal="center" vertical="center"/>
    </xf>
    <xf numFmtId="0" fontId="8" fillId="2" borderId="0" xfId="0" applyFont="1" applyFill="1" applyAlignment="1">
      <alignment horizontal="left" vertical="center"/>
    </xf>
    <xf numFmtId="0" fontId="8" fillId="0" borderId="3" xfId="0" applyFont="1" applyBorder="1" applyAlignment="1" applyProtection="1">
      <alignment horizontal="center" vertical="center"/>
      <protection locked="0"/>
    </xf>
    <xf numFmtId="0" fontId="8" fillId="0" borderId="2" xfId="0" applyFont="1" applyBorder="1" applyAlignment="1" applyProtection="1">
      <alignment horizontal="center" vertical="center"/>
      <protection locked="0"/>
    </xf>
    <xf numFmtId="0" fontId="8" fillId="0" borderId="12" xfId="0" applyFont="1" applyBorder="1" applyAlignment="1" applyProtection="1">
      <alignment horizontal="center" vertical="center"/>
      <protection locked="0"/>
    </xf>
    <xf numFmtId="0" fontId="8" fillId="2" borderId="0" xfId="0" applyFont="1" applyFill="1" applyAlignment="1" applyProtection="1">
      <alignment vertical="center" shrinkToFit="1"/>
      <protection locked="0"/>
    </xf>
    <xf numFmtId="0" fontId="8" fillId="2" borderId="3" xfId="0" applyFont="1" applyFill="1" applyBorder="1" applyProtection="1">
      <alignment vertical="center"/>
      <protection locked="0"/>
    </xf>
    <xf numFmtId="0" fontId="3" fillId="0" borderId="24" xfId="0" applyFont="1" applyBorder="1" applyAlignment="1" applyProtection="1">
      <alignment horizontal="left" vertical="center"/>
      <protection locked="0"/>
    </xf>
    <xf numFmtId="0" fontId="3" fillId="0" borderId="25" xfId="0" applyFont="1" applyBorder="1" applyAlignment="1" applyProtection="1">
      <alignment horizontal="left" vertical="center"/>
      <protection locked="0"/>
    </xf>
    <xf numFmtId="0" fontId="3" fillId="0" borderId="14" xfId="0" applyFont="1" applyBorder="1" applyAlignment="1" applyProtection="1">
      <alignment horizontal="left" vertical="center"/>
      <protection locked="0"/>
    </xf>
    <xf numFmtId="0" fontId="3" fillId="0" borderId="30"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0" fontId="3" fillId="0" borderId="29" xfId="0" applyFont="1" applyBorder="1" applyAlignment="1" applyProtection="1">
      <alignment horizontal="left" vertical="center"/>
      <protection locked="0"/>
    </xf>
    <xf numFmtId="0" fontId="3" fillId="0" borderId="13" xfId="0" applyFont="1" applyBorder="1" applyAlignment="1" applyProtection="1">
      <alignment horizontal="center" vertical="center"/>
      <protection locked="0"/>
    </xf>
    <xf numFmtId="0" fontId="3" fillId="0" borderId="25" xfId="0" applyFont="1" applyBorder="1" applyAlignment="1" applyProtection="1">
      <alignment horizontal="center" vertical="center"/>
      <protection locked="0"/>
    </xf>
    <xf numFmtId="0" fontId="3" fillId="0" borderId="29" xfId="0" applyFont="1" applyBorder="1" applyAlignment="1" applyProtection="1">
      <alignment horizontal="center" vertical="center"/>
      <protection locked="0"/>
    </xf>
    <xf numFmtId="0" fontId="3" fillId="0" borderId="14" xfId="0" applyFont="1" applyBorder="1" applyAlignment="1" applyProtection="1">
      <alignment horizontal="center" vertical="center"/>
      <protection locked="0"/>
    </xf>
    <xf numFmtId="0" fontId="3" fillId="0" borderId="24" xfId="0" applyFont="1" applyBorder="1" applyAlignment="1" applyProtection="1">
      <alignment horizontal="center" vertical="center"/>
      <protection locked="0"/>
    </xf>
    <xf numFmtId="0" fontId="3" fillId="0" borderId="30" xfId="0" applyFont="1" applyBorder="1" applyAlignment="1" applyProtection="1">
      <alignment horizontal="center" vertical="center"/>
      <protection locked="0"/>
    </xf>
    <xf numFmtId="0" fontId="8" fillId="2" borderId="2" xfId="0" applyFont="1" applyFill="1" applyBorder="1" applyAlignment="1">
      <alignment horizontal="left" vertical="center"/>
    </xf>
    <xf numFmtId="0" fontId="16" fillId="2" borderId="2" xfId="0" applyFont="1" applyFill="1" applyBorder="1" applyAlignment="1">
      <alignment horizontal="left" vertical="center"/>
    </xf>
    <xf numFmtId="3" fontId="8" fillId="2" borderId="0" xfId="0" applyNumberFormat="1" applyFont="1" applyFill="1">
      <alignment vertical="center"/>
    </xf>
    <xf numFmtId="0" fontId="3" fillId="0" borderId="16" xfId="0" applyFont="1" applyBorder="1" applyAlignment="1" applyProtection="1">
      <alignment horizontal="left" vertical="center" shrinkToFit="1"/>
      <protection locked="0"/>
    </xf>
    <xf numFmtId="0" fontId="3" fillId="0" borderId="21" xfId="0" applyFont="1" applyBorder="1" applyAlignment="1" applyProtection="1">
      <alignment horizontal="left" vertical="center" shrinkToFit="1"/>
      <protection locked="0"/>
    </xf>
    <xf numFmtId="0" fontId="3" fillId="0" borderId="15" xfId="0" applyFont="1" applyBorder="1" applyAlignment="1" applyProtection="1">
      <alignment horizontal="right" vertical="center"/>
      <protection locked="0"/>
    </xf>
    <xf numFmtId="0" fontId="3" fillId="0" borderId="25" xfId="0" applyFont="1" applyBorder="1" applyAlignment="1" applyProtection="1">
      <alignment horizontal="left" vertical="center" shrinkToFit="1"/>
      <protection locked="0"/>
    </xf>
    <xf numFmtId="0" fontId="3" fillId="0" borderId="22" xfId="0" applyFont="1" applyBorder="1" applyAlignment="1" applyProtection="1">
      <alignment horizontal="left" vertical="center" shrinkToFit="1"/>
      <protection locked="0"/>
    </xf>
    <xf numFmtId="0" fontId="3" fillId="0" borderId="17" xfId="0" applyFont="1" applyBorder="1" applyAlignment="1" applyProtection="1">
      <alignment horizontal="right" vertical="center"/>
      <protection locked="0"/>
    </xf>
    <xf numFmtId="0" fontId="3" fillId="0" borderId="26" xfId="0" applyFont="1" applyBorder="1" applyAlignment="1" applyProtection="1">
      <alignment horizontal="left" vertical="center" shrinkToFit="1"/>
      <protection locked="0"/>
    </xf>
    <xf numFmtId="0" fontId="3" fillId="0" borderId="23" xfId="0" applyFont="1" applyBorder="1" applyAlignment="1" applyProtection="1">
      <alignment horizontal="left" vertical="center" shrinkToFit="1"/>
      <protection locked="0"/>
    </xf>
    <xf numFmtId="0" fontId="3" fillId="0" borderId="19" xfId="0" applyFont="1" applyBorder="1" applyAlignment="1" applyProtection="1">
      <alignment horizontal="right" vertical="center"/>
      <protection locked="0"/>
    </xf>
    <xf numFmtId="0" fontId="3" fillId="0" borderId="24" xfId="0" applyFont="1" applyBorder="1" applyAlignment="1" applyProtection="1">
      <alignment horizontal="left" vertical="center" shrinkToFit="1"/>
      <protection locked="0"/>
    </xf>
    <xf numFmtId="0" fontId="3" fillId="0" borderId="21" xfId="0" applyFont="1" applyBorder="1" applyAlignment="1" applyProtection="1">
      <alignment horizontal="right" vertical="center"/>
      <protection locked="0"/>
    </xf>
    <xf numFmtId="0" fontId="3" fillId="0" borderId="24" xfId="0" applyFont="1" applyBorder="1" applyAlignment="1" applyProtection="1">
      <alignment horizontal="right" vertical="center"/>
      <protection locked="0"/>
    </xf>
    <xf numFmtId="0" fontId="3" fillId="0" borderId="22" xfId="0" applyFont="1" applyBorder="1" applyAlignment="1" applyProtection="1">
      <alignment horizontal="right" vertical="center"/>
      <protection locked="0"/>
    </xf>
    <xf numFmtId="0" fontId="3" fillId="0" borderId="25" xfId="0" applyFont="1" applyBorder="1" applyAlignment="1" applyProtection="1">
      <alignment horizontal="right" vertical="center"/>
      <protection locked="0"/>
    </xf>
    <xf numFmtId="0" fontId="3" fillId="0" borderId="23" xfId="0" applyFont="1" applyBorder="1" applyAlignment="1" applyProtection="1">
      <alignment horizontal="right" vertical="center"/>
      <protection locked="0"/>
    </xf>
    <xf numFmtId="0" fontId="3" fillId="0" borderId="26" xfId="0" applyFont="1" applyBorder="1" applyAlignment="1" applyProtection="1">
      <alignment horizontal="right" vertical="center"/>
      <protection locked="0"/>
    </xf>
    <xf numFmtId="0" fontId="8" fillId="2" borderId="13" xfId="0" applyFont="1" applyFill="1" applyBorder="1">
      <alignment vertical="center"/>
    </xf>
    <xf numFmtId="0" fontId="8" fillId="0" borderId="13" xfId="0" applyFont="1" applyBorder="1">
      <alignment vertical="center"/>
    </xf>
    <xf numFmtId="0" fontId="8" fillId="3" borderId="46" xfId="0" applyFont="1" applyFill="1" applyBorder="1">
      <alignment vertical="center"/>
    </xf>
    <xf numFmtId="0" fontId="9" fillId="2" borderId="0" xfId="0" applyFont="1" applyFill="1" applyAlignment="1">
      <alignment horizontal="left" vertical="center"/>
    </xf>
    <xf numFmtId="0" fontId="18" fillId="2" borderId="0" xfId="0" applyFont="1" applyFill="1" applyAlignment="1">
      <alignment horizontal="left" vertical="center"/>
    </xf>
    <xf numFmtId="0" fontId="20" fillId="5" borderId="3" xfId="0" applyFont="1" applyFill="1" applyBorder="1" applyAlignment="1">
      <alignment horizontal="center" vertical="top" shrinkToFit="1"/>
    </xf>
    <xf numFmtId="0" fontId="0" fillId="5" borderId="3" xfId="0" applyFill="1" applyBorder="1" applyAlignment="1">
      <alignment horizontal="center" vertical="top" shrinkToFit="1"/>
    </xf>
    <xf numFmtId="177" fontId="20" fillId="4" borderId="3" xfId="3" applyNumberFormat="1" applyFont="1" applyFill="1" applyBorder="1" applyAlignment="1">
      <alignment horizontal="right" vertical="center" shrinkToFit="1"/>
    </xf>
    <xf numFmtId="0" fontId="22" fillId="5" borderId="3" xfId="3" applyFont="1" applyFill="1" applyBorder="1" applyAlignment="1">
      <alignment horizontal="right" vertical="center"/>
    </xf>
    <xf numFmtId="177" fontId="20" fillId="0" borderId="0" xfId="3" applyNumberFormat="1" applyFont="1" applyAlignment="1">
      <alignment horizontal="right" vertical="center" shrinkToFit="1"/>
    </xf>
    <xf numFmtId="0" fontId="20" fillId="0" borderId="0" xfId="3" applyFont="1" applyAlignment="1">
      <alignment horizontal="center" vertical="center"/>
    </xf>
    <xf numFmtId="0" fontId="22" fillId="0" borderId="0" xfId="3" applyFont="1" applyAlignment="1">
      <alignment horizontal="center" vertical="center"/>
    </xf>
    <xf numFmtId="0" fontId="6" fillId="2" borderId="1" xfId="0" applyFont="1" applyFill="1" applyBorder="1" applyAlignment="1">
      <alignment horizontal="left" vertical="center"/>
    </xf>
    <xf numFmtId="177" fontId="5" fillId="2" borderId="0" xfId="0" applyNumberFormat="1" applyFont="1" applyFill="1">
      <alignment vertical="center"/>
    </xf>
    <xf numFmtId="177" fontId="23" fillId="2" borderId="1" xfId="0" applyNumberFormat="1" applyFont="1" applyFill="1" applyBorder="1">
      <alignment vertical="center"/>
    </xf>
    <xf numFmtId="0" fontId="6" fillId="2" borderId="1" xfId="0" applyFont="1" applyFill="1" applyBorder="1">
      <alignment vertical="center"/>
    </xf>
    <xf numFmtId="0" fontId="4" fillId="2" borderId="0" xfId="0" applyFont="1" applyFill="1" applyAlignment="1">
      <alignment vertical="center" wrapText="1"/>
    </xf>
    <xf numFmtId="0" fontId="6" fillId="2" borderId="0" xfId="0" applyFont="1" applyFill="1">
      <alignment vertical="center"/>
    </xf>
    <xf numFmtId="0" fontId="3" fillId="2" borderId="3" xfId="0" applyFont="1" applyFill="1" applyBorder="1">
      <alignment vertical="center"/>
    </xf>
    <xf numFmtId="0" fontId="3" fillId="2" borderId="5" xfId="0" applyFont="1" applyFill="1" applyBorder="1">
      <alignment vertical="center"/>
    </xf>
    <xf numFmtId="0" fontId="25" fillId="2" borderId="49" xfId="0" applyFont="1" applyFill="1" applyBorder="1" applyAlignment="1">
      <alignment horizontal="center" vertical="center"/>
    </xf>
    <xf numFmtId="0" fontId="3" fillId="2" borderId="57" xfId="0" applyFont="1" applyFill="1" applyBorder="1">
      <alignment vertical="center"/>
    </xf>
    <xf numFmtId="0" fontId="26" fillId="3" borderId="45" xfId="0" applyFont="1" applyFill="1" applyBorder="1">
      <alignment vertical="center"/>
    </xf>
    <xf numFmtId="177" fontId="23" fillId="0" borderId="1" xfId="0" applyNumberFormat="1" applyFont="1" applyBorder="1" applyProtection="1">
      <alignment vertical="center"/>
      <protection locked="0"/>
    </xf>
    <xf numFmtId="0" fontId="6" fillId="0" borderId="1" xfId="0" applyFont="1" applyBorder="1" applyProtection="1">
      <alignment vertical="center"/>
      <protection locked="0"/>
    </xf>
    <xf numFmtId="0" fontId="9" fillId="2" borderId="7" xfId="0" applyFont="1" applyFill="1" applyBorder="1" applyAlignment="1">
      <alignment horizontal="left" vertical="center"/>
    </xf>
    <xf numFmtId="0" fontId="8" fillId="0" borderId="11" xfId="0" applyFont="1" applyBorder="1" applyAlignment="1" applyProtection="1">
      <alignment horizontal="right" vertical="center"/>
      <protection locked="0"/>
    </xf>
    <xf numFmtId="0" fontId="8" fillId="0" borderId="2" xfId="0" applyFont="1" applyBorder="1" applyAlignment="1" applyProtection="1">
      <alignment horizontal="right" vertical="center"/>
      <protection locked="0"/>
    </xf>
    <xf numFmtId="3" fontId="8" fillId="2" borderId="16" xfId="0" applyNumberFormat="1" applyFont="1" applyFill="1" applyBorder="1" applyAlignment="1">
      <alignment horizontal="right" vertical="center"/>
    </xf>
    <xf numFmtId="0" fontId="8" fillId="2" borderId="18" xfId="0" applyFont="1" applyFill="1" applyBorder="1" applyAlignment="1">
      <alignment horizontal="right" vertical="center"/>
    </xf>
    <xf numFmtId="3" fontId="8" fillId="2" borderId="18" xfId="0" applyNumberFormat="1" applyFont="1" applyFill="1" applyBorder="1" applyAlignment="1">
      <alignment horizontal="right" vertical="center"/>
    </xf>
    <xf numFmtId="0" fontId="8" fillId="2" borderId="20" xfId="0" applyFont="1" applyFill="1" applyBorder="1" applyAlignment="1">
      <alignment horizontal="right" vertical="center"/>
    </xf>
    <xf numFmtId="0" fontId="8" fillId="2" borderId="11" xfId="0" applyFont="1" applyFill="1" applyBorder="1" applyAlignment="1">
      <alignment horizontal="center" vertical="center"/>
    </xf>
    <xf numFmtId="0" fontId="8" fillId="2" borderId="2" xfId="0" applyFont="1" applyFill="1" applyBorder="1" applyAlignment="1">
      <alignment horizontal="center" vertical="center"/>
    </xf>
    <xf numFmtId="0" fontId="8" fillId="2" borderId="4" xfId="0" applyFont="1" applyFill="1" applyBorder="1" applyAlignment="1">
      <alignment horizontal="center" vertical="center"/>
    </xf>
    <xf numFmtId="0" fontId="8" fillId="2" borderId="5"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 xfId="0" applyFont="1" applyFill="1" applyBorder="1" applyAlignment="1">
      <alignment horizontal="center" vertical="center"/>
    </xf>
    <xf numFmtId="0" fontId="8" fillId="2" borderId="11" xfId="0" applyFont="1" applyFill="1" applyBorder="1" applyAlignment="1" applyProtection="1">
      <alignment horizontal="left" vertical="center"/>
      <protection locked="0"/>
    </xf>
    <xf numFmtId="0" fontId="8" fillId="2" borderId="2" xfId="0" applyFont="1" applyFill="1" applyBorder="1" applyAlignment="1" applyProtection="1">
      <alignment horizontal="left" vertical="center"/>
      <protection locked="0"/>
    </xf>
    <xf numFmtId="0" fontId="8" fillId="2" borderId="12" xfId="0" applyFont="1" applyFill="1" applyBorder="1" applyAlignment="1" applyProtection="1">
      <alignment horizontal="left" vertical="center"/>
      <protection locked="0"/>
    </xf>
    <xf numFmtId="0" fontId="8" fillId="0" borderId="3" xfId="0" applyFont="1" applyBorder="1" applyAlignment="1" applyProtection="1">
      <alignment horizontal="center" vertical="center"/>
      <protection locked="0"/>
    </xf>
    <xf numFmtId="0" fontId="8" fillId="0" borderId="11" xfId="0" applyFont="1" applyBorder="1" applyAlignment="1" applyProtection="1">
      <alignment horizontal="left" vertical="center"/>
      <protection locked="0"/>
    </xf>
    <xf numFmtId="0" fontId="8" fillId="0" borderId="2" xfId="0" applyFont="1" applyBorder="1" applyAlignment="1" applyProtection="1">
      <alignment horizontal="left" vertical="center"/>
      <protection locked="0"/>
    </xf>
    <xf numFmtId="0" fontId="8" fillId="0" borderId="12" xfId="0" applyFont="1" applyBorder="1" applyAlignment="1" applyProtection="1">
      <alignment horizontal="left" vertical="center"/>
      <protection locked="0"/>
    </xf>
    <xf numFmtId="0" fontId="8" fillId="2" borderId="14" xfId="0" applyFont="1" applyFill="1" applyBorder="1" applyAlignment="1">
      <alignment horizontal="center" vertical="center"/>
    </xf>
    <xf numFmtId="0" fontId="8" fillId="2" borderId="3" xfId="0" applyFont="1" applyFill="1" applyBorder="1" applyAlignment="1">
      <alignment horizontal="center" vertical="center"/>
    </xf>
    <xf numFmtId="0" fontId="8" fillId="2" borderId="3" xfId="0" applyFont="1" applyFill="1" applyBorder="1" applyAlignment="1">
      <alignment horizontal="center" vertical="center" wrapText="1"/>
    </xf>
    <xf numFmtId="0" fontId="8" fillId="2" borderId="13" xfId="0" applyFont="1" applyFill="1" applyBorder="1" applyAlignment="1">
      <alignment horizontal="center" vertical="center"/>
    </xf>
    <xf numFmtId="0" fontId="8" fillId="0" borderId="11" xfId="0" applyFont="1" applyBorder="1" applyAlignment="1" applyProtection="1">
      <alignment horizontal="center" vertical="center"/>
      <protection locked="0"/>
    </xf>
    <xf numFmtId="0" fontId="8" fillId="0" borderId="2" xfId="0" applyFont="1" applyBorder="1" applyAlignment="1" applyProtection="1">
      <alignment horizontal="center" vertical="center"/>
      <protection locked="0"/>
    </xf>
    <xf numFmtId="0" fontId="8" fillId="0" borderId="12" xfId="0" applyFont="1" applyBorder="1" applyAlignment="1" applyProtection="1">
      <alignment horizontal="center" vertical="center"/>
      <protection locked="0"/>
    </xf>
    <xf numFmtId="0" fontId="8" fillId="2" borderId="12" xfId="0" applyFont="1" applyFill="1" applyBorder="1" applyAlignment="1">
      <alignment horizontal="center" vertical="center"/>
    </xf>
    <xf numFmtId="0" fontId="8" fillId="2" borderId="11" xfId="0" applyFont="1" applyFill="1" applyBorder="1" applyAlignment="1">
      <alignment horizontal="left" vertical="center"/>
    </xf>
    <xf numFmtId="0" fontId="8" fillId="2" borderId="12" xfId="0" applyFont="1" applyFill="1" applyBorder="1" applyAlignment="1">
      <alignment horizontal="left" vertical="center"/>
    </xf>
    <xf numFmtId="178" fontId="8" fillId="0" borderId="3" xfId="0" applyNumberFormat="1" applyFont="1" applyBorder="1" applyAlignment="1" applyProtection="1">
      <alignment horizontal="center" vertical="center"/>
      <protection locked="0"/>
    </xf>
    <xf numFmtId="0" fontId="8" fillId="0" borderId="13" xfId="0" applyFont="1" applyBorder="1" applyAlignment="1" applyProtection="1">
      <alignment horizontal="center" vertical="center"/>
      <protection locked="0"/>
    </xf>
    <xf numFmtId="0" fontId="8" fillId="0" borderId="14" xfId="0" applyFont="1" applyBorder="1" applyAlignment="1" applyProtection="1">
      <alignment horizontal="center" vertical="center"/>
      <protection locked="0"/>
    </xf>
    <xf numFmtId="0" fontId="8" fillId="0" borderId="29" xfId="0" applyFont="1" applyBorder="1" applyAlignment="1" applyProtection="1">
      <alignment horizontal="center" vertical="center"/>
      <protection locked="0"/>
    </xf>
    <xf numFmtId="0" fontId="8" fillId="0" borderId="1" xfId="0" applyFont="1" applyBorder="1" applyAlignment="1" applyProtection="1">
      <alignment horizontal="left" vertical="center"/>
      <protection locked="0"/>
    </xf>
    <xf numFmtId="0" fontId="8" fillId="0" borderId="10" xfId="0" applyFont="1" applyBorder="1" applyAlignment="1" applyProtection="1">
      <alignment horizontal="left" vertical="center"/>
      <protection locked="0"/>
    </xf>
    <xf numFmtId="0" fontId="8" fillId="0" borderId="4" xfId="0" applyFont="1" applyBorder="1" applyAlignment="1" applyProtection="1">
      <alignment horizontal="left" vertical="center"/>
      <protection locked="0"/>
    </xf>
    <xf numFmtId="0" fontId="8" fillId="0" borderId="5" xfId="0" applyFont="1" applyBorder="1" applyAlignment="1" applyProtection="1">
      <alignment horizontal="left" vertical="center"/>
      <protection locked="0"/>
    </xf>
    <xf numFmtId="0" fontId="8" fillId="0" borderId="6" xfId="0" applyFont="1" applyBorder="1" applyAlignment="1" applyProtection="1">
      <alignment horizontal="left" vertical="center"/>
      <protection locked="0"/>
    </xf>
    <xf numFmtId="0" fontId="8" fillId="0" borderId="9" xfId="0" applyFont="1" applyBorder="1" applyAlignment="1" applyProtection="1">
      <alignment horizontal="left" vertical="center"/>
      <protection locked="0"/>
    </xf>
    <xf numFmtId="0" fontId="15" fillId="0" borderId="11" xfId="1" applyBorder="1" applyAlignment="1" applyProtection="1">
      <alignment horizontal="left" vertical="center"/>
      <protection locked="0"/>
    </xf>
    <xf numFmtId="0" fontId="8" fillId="2" borderId="4" xfId="0" applyFont="1" applyFill="1" applyBorder="1" applyAlignment="1">
      <alignment horizontal="left" vertical="center"/>
    </xf>
    <xf numFmtId="0" fontId="8" fillId="2" borderId="5" xfId="0" applyFont="1" applyFill="1" applyBorder="1" applyAlignment="1">
      <alignment horizontal="left" vertical="center"/>
    </xf>
    <xf numFmtId="0" fontId="8" fillId="2" borderId="6" xfId="0" applyFont="1" applyFill="1" applyBorder="1" applyAlignment="1">
      <alignment horizontal="left" vertical="center"/>
    </xf>
    <xf numFmtId="0" fontId="8" fillId="0" borderId="5" xfId="0" applyFont="1" applyBorder="1" applyAlignment="1" applyProtection="1">
      <alignment horizontal="left" vertical="center" wrapText="1"/>
      <protection locked="0"/>
    </xf>
    <xf numFmtId="0" fontId="8" fillId="0" borderId="6" xfId="0" applyFont="1" applyBorder="1" applyAlignment="1" applyProtection="1">
      <alignment horizontal="left" vertical="center" wrapText="1"/>
      <protection locked="0"/>
    </xf>
    <xf numFmtId="0" fontId="8" fillId="0" borderId="1" xfId="0" applyFont="1" applyBorder="1" applyAlignment="1" applyProtection="1">
      <alignment horizontal="left" vertical="center" wrapText="1"/>
      <protection locked="0"/>
    </xf>
    <xf numFmtId="0" fontId="8" fillId="0" borderId="10" xfId="0" applyFont="1" applyBorder="1" applyAlignment="1" applyProtection="1">
      <alignment horizontal="left" vertical="center" wrapText="1"/>
      <protection locked="0"/>
    </xf>
    <xf numFmtId="0" fontId="8" fillId="2" borderId="29" xfId="0" applyFont="1" applyFill="1" applyBorder="1" applyAlignment="1">
      <alignment horizontal="center" vertical="center" textRotation="255" shrinkToFit="1"/>
    </xf>
    <xf numFmtId="0" fontId="8" fillId="2" borderId="14" xfId="0" applyFont="1" applyFill="1" applyBorder="1" applyAlignment="1">
      <alignment horizontal="center" vertical="center" textRotation="255" shrinkToFit="1"/>
    </xf>
    <xf numFmtId="0" fontId="8" fillId="2" borderId="3" xfId="0" applyFont="1" applyFill="1" applyBorder="1" applyAlignment="1">
      <alignment horizontal="left" vertical="center"/>
    </xf>
    <xf numFmtId="0" fontId="8" fillId="2" borderId="3" xfId="0" applyFont="1" applyFill="1" applyBorder="1" applyAlignment="1">
      <alignment horizontal="center" vertical="center" textRotation="255"/>
    </xf>
    <xf numFmtId="0" fontId="8" fillId="2" borderId="13" xfId="0" applyFont="1" applyFill="1" applyBorder="1" applyAlignment="1">
      <alignment horizontal="center" vertical="center" textRotation="255"/>
    </xf>
    <xf numFmtId="0" fontId="8" fillId="2" borderId="13" xfId="0" applyFont="1" applyFill="1" applyBorder="1" applyAlignment="1">
      <alignment horizontal="center" vertical="center" wrapText="1"/>
    </xf>
    <xf numFmtId="0" fontId="8" fillId="2" borderId="29" xfId="0" applyFont="1" applyFill="1" applyBorder="1" applyAlignment="1">
      <alignment horizontal="center" vertical="center"/>
    </xf>
    <xf numFmtId="177" fontId="8" fillId="2" borderId="3" xfId="0" applyNumberFormat="1" applyFont="1" applyFill="1" applyBorder="1" applyAlignment="1">
      <alignment horizontal="center" vertical="center"/>
    </xf>
    <xf numFmtId="0" fontId="8" fillId="2" borderId="9" xfId="0" applyFont="1" applyFill="1" applyBorder="1" applyAlignment="1">
      <alignment horizontal="left" vertical="center"/>
    </xf>
    <xf numFmtId="0" fontId="8" fillId="2" borderId="10" xfId="0" applyFont="1" applyFill="1" applyBorder="1" applyAlignment="1">
      <alignment horizontal="left" vertical="center"/>
    </xf>
    <xf numFmtId="0" fontId="7" fillId="3" borderId="43" xfId="0" applyFont="1" applyFill="1" applyBorder="1" applyAlignment="1">
      <alignment horizontal="center" vertical="center"/>
    </xf>
    <xf numFmtId="0" fontId="7" fillId="3" borderId="44" xfId="0" applyFont="1" applyFill="1" applyBorder="1" applyAlignment="1">
      <alignment horizontal="center" vertical="center"/>
    </xf>
    <xf numFmtId="0" fontId="9" fillId="3" borderId="11" xfId="0" applyFont="1" applyFill="1" applyBorder="1" applyAlignment="1" applyProtection="1">
      <alignment horizontal="left" vertical="center"/>
      <protection locked="0"/>
    </xf>
    <xf numFmtId="0" fontId="9" fillId="3" borderId="2" xfId="0" applyFont="1" applyFill="1" applyBorder="1" applyAlignment="1" applyProtection="1">
      <alignment horizontal="left" vertical="center"/>
      <protection locked="0"/>
    </xf>
    <xf numFmtId="0" fontId="9" fillId="3" borderId="12" xfId="0" applyFont="1" applyFill="1" applyBorder="1" applyAlignment="1" applyProtection="1">
      <alignment horizontal="left" vertical="center"/>
      <protection locked="0"/>
    </xf>
    <xf numFmtId="0" fontId="9" fillId="2" borderId="3" xfId="0" applyFont="1" applyFill="1" applyBorder="1" applyAlignment="1">
      <alignment horizontal="left" vertical="center"/>
    </xf>
    <xf numFmtId="0" fontId="3" fillId="2" borderId="0" xfId="0" applyFont="1" applyFill="1" applyAlignment="1">
      <alignment horizontal="left" vertical="center"/>
    </xf>
    <xf numFmtId="0" fontId="3" fillId="2" borderId="2" xfId="0" applyFont="1" applyFill="1" applyBorder="1" applyAlignment="1">
      <alignment horizontal="center" vertical="center"/>
    </xf>
    <xf numFmtId="0" fontId="3" fillId="2" borderId="2" xfId="0" applyFont="1" applyFill="1" applyBorder="1" applyAlignment="1">
      <alignment horizontal="left" vertical="center"/>
    </xf>
    <xf numFmtId="0" fontId="3" fillId="2" borderId="0" xfId="0" applyFont="1" applyFill="1" applyAlignment="1">
      <alignment horizontal="center" vertical="center"/>
    </xf>
    <xf numFmtId="0" fontId="3" fillId="2" borderId="0" xfId="0" applyFont="1" applyFill="1" applyAlignment="1">
      <alignment horizontal="left" vertical="center" wrapText="1"/>
    </xf>
    <xf numFmtId="0" fontId="3" fillId="2" borderId="5" xfId="0" applyFont="1" applyFill="1" applyBorder="1" applyAlignment="1">
      <alignment horizontal="left" vertical="center"/>
    </xf>
    <xf numFmtId="0" fontId="3" fillId="2" borderId="5" xfId="0" applyFont="1" applyFill="1" applyBorder="1" applyAlignment="1">
      <alignment horizontal="center" vertical="center"/>
    </xf>
    <xf numFmtId="0" fontId="3" fillId="2" borderId="1" xfId="0" applyFont="1" applyFill="1" applyBorder="1" applyAlignment="1">
      <alignment horizontal="left" vertical="center"/>
    </xf>
    <xf numFmtId="0" fontId="4" fillId="2" borderId="0" xfId="0" applyFont="1" applyFill="1" applyAlignment="1">
      <alignment horizontal="center" vertical="center"/>
    </xf>
    <xf numFmtId="0" fontId="4" fillId="2" borderId="11"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4" fillId="2" borderId="12" xfId="0" applyFont="1" applyFill="1" applyBorder="1" applyAlignment="1">
      <alignment horizontal="center" vertical="center" wrapText="1"/>
    </xf>
    <xf numFmtId="178" fontId="3" fillId="2" borderId="0" xfId="0" applyNumberFormat="1" applyFont="1" applyFill="1" applyAlignment="1">
      <alignment horizontal="right" vertical="center"/>
    </xf>
    <xf numFmtId="0" fontId="3" fillId="2" borderId="0" xfId="0" applyFont="1" applyFill="1" applyAlignment="1">
      <alignment horizontal="right" vertical="center"/>
    </xf>
    <xf numFmtId="0" fontId="3" fillId="2" borderId="9" xfId="0" applyFont="1" applyFill="1" applyBorder="1" applyAlignment="1">
      <alignment horizontal="right" vertical="center"/>
    </xf>
    <xf numFmtId="0" fontId="3" fillId="2" borderId="1" xfId="0" applyFont="1" applyFill="1" applyBorder="1" applyAlignment="1">
      <alignment horizontal="right" vertical="center"/>
    </xf>
    <xf numFmtId="0" fontId="3" fillId="2" borderId="4" xfId="0" applyFont="1" applyFill="1" applyBorder="1" applyAlignment="1">
      <alignment horizontal="center" vertical="center"/>
    </xf>
    <xf numFmtId="0" fontId="3" fillId="2" borderId="6" xfId="0" applyFont="1" applyFill="1" applyBorder="1" applyAlignment="1">
      <alignment horizontal="center" vertical="center"/>
    </xf>
    <xf numFmtId="0" fontId="3" fillId="2" borderId="4" xfId="0" applyFont="1" applyFill="1" applyBorder="1" applyAlignment="1">
      <alignment horizontal="right" vertical="center"/>
    </xf>
    <xf numFmtId="0" fontId="3" fillId="2" borderId="5" xfId="0" applyFont="1" applyFill="1" applyBorder="1" applyAlignment="1">
      <alignment horizontal="right" vertical="center"/>
    </xf>
    <xf numFmtId="0" fontId="3" fillId="2" borderId="6" xfId="0" applyFont="1" applyFill="1" applyBorder="1" applyAlignment="1">
      <alignment horizontal="right" vertical="center"/>
    </xf>
    <xf numFmtId="0" fontId="3" fillId="2" borderId="10" xfId="0" applyFont="1" applyFill="1" applyBorder="1" applyAlignment="1">
      <alignment horizontal="right" vertical="center"/>
    </xf>
    <xf numFmtId="0" fontId="3" fillId="2" borderId="7" xfId="0" applyFont="1" applyFill="1" applyBorder="1" applyAlignment="1">
      <alignment horizontal="center" vertical="center"/>
    </xf>
    <xf numFmtId="0" fontId="3" fillId="2" borderId="8" xfId="0" applyFont="1" applyFill="1" applyBorder="1" applyAlignment="1">
      <alignment horizontal="center" vertical="center"/>
    </xf>
    <xf numFmtId="0" fontId="6" fillId="2" borderId="4" xfId="0" applyFont="1" applyFill="1" applyBorder="1" applyAlignment="1">
      <alignment horizontal="left" vertical="center" wrapText="1"/>
    </xf>
    <xf numFmtId="0" fontId="6" fillId="2" borderId="6" xfId="0" applyFont="1" applyFill="1" applyBorder="1" applyAlignment="1">
      <alignment horizontal="left" vertical="center" wrapText="1"/>
    </xf>
    <xf numFmtId="0" fontId="3" fillId="2" borderId="29" xfId="0" applyFont="1" applyFill="1" applyBorder="1" applyAlignment="1">
      <alignment horizontal="center" vertical="top" wrapText="1"/>
    </xf>
    <xf numFmtId="0" fontId="3" fillId="2" borderId="14" xfId="0" applyFont="1" applyFill="1" applyBorder="1" applyAlignment="1">
      <alignment horizontal="center" vertical="top" wrapText="1"/>
    </xf>
    <xf numFmtId="0" fontId="6" fillId="2" borderId="13" xfId="0" applyFont="1" applyFill="1" applyBorder="1" applyAlignment="1">
      <alignment horizontal="left" vertical="center" wrapText="1"/>
    </xf>
    <xf numFmtId="0" fontId="6" fillId="2" borderId="29" xfId="0" applyFont="1" applyFill="1" applyBorder="1" applyAlignment="1">
      <alignment horizontal="left" vertical="center" wrapText="1"/>
    </xf>
    <xf numFmtId="0" fontId="3" fillId="2" borderId="3" xfId="0" applyFont="1" applyFill="1" applyBorder="1" applyAlignment="1">
      <alignment horizontal="center" vertical="center" wrapText="1"/>
    </xf>
    <xf numFmtId="0" fontId="3" fillId="2" borderId="9" xfId="0" applyFont="1" applyFill="1" applyBorder="1" applyAlignment="1">
      <alignment horizontal="center" vertical="center" textRotation="255"/>
    </xf>
    <xf numFmtId="0" fontId="3" fillId="2" borderId="3" xfId="0" applyFont="1" applyFill="1" applyBorder="1" applyAlignment="1">
      <alignment horizontal="center" vertical="center" textRotation="255"/>
    </xf>
    <xf numFmtId="0" fontId="3" fillId="2" borderId="3" xfId="0" applyFont="1" applyFill="1" applyBorder="1" applyAlignment="1">
      <alignment horizontal="center" vertical="center"/>
    </xf>
    <xf numFmtId="0" fontId="3" fillId="2" borderId="12" xfId="0" applyFont="1" applyFill="1" applyBorder="1" applyAlignment="1">
      <alignment horizontal="center" vertical="center"/>
    </xf>
    <xf numFmtId="0" fontId="3" fillId="2" borderId="11" xfId="0" applyFont="1" applyFill="1" applyBorder="1" applyAlignment="1">
      <alignment horizontal="center" vertical="center"/>
    </xf>
    <xf numFmtId="0" fontId="3" fillId="2" borderId="1" xfId="0" applyFont="1" applyFill="1" applyBorder="1" applyAlignment="1">
      <alignment horizontal="left" vertical="center" shrinkToFit="1"/>
    </xf>
    <xf numFmtId="0" fontId="3" fillId="2" borderId="9" xfId="0" applyFont="1" applyFill="1" applyBorder="1" applyAlignment="1">
      <alignment horizontal="center" vertical="center"/>
    </xf>
    <xf numFmtId="0" fontId="3" fillId="2" borderId="10" xfId="0" applyFont="1" applyFill="1" applyBorder="1" applyAlignment="1">
      <alignment horizontal="center" vertical="center"/>
    </xf>
    <xf numFmtId="0" fontId="3" fillId="2" borderId="1" xfId="0" applyFont="1" applyFill="1" applyBorder="1" applyAlignment="1">
      <alignment horizontal="center" vertical="center" shrinkToFit="1"/>
    </xf>
    <xf numFmtId="0" fontId="3" fillId="2" borderId="11" xfId="0" applyFont="1" applyFill="1" applyBorder="1" applyAlignment="1">
      <alignment horizontal="left" vertical="center"/>
    </xf>
    <xf numFmtId="0" fontId="3" fillId="2" borderId="12" xfId="0" applyFont="1" applyFill="1" applyBorder="1" applyAlignment="1">
      <alignment horizontal="left" vertical="center"/>
    </xf>
    <xf numFmtId="0" fontId="3" fillId="2" borderId="29" xfId="0" applyFont="1" applyFill="1" applyBorder="1" applyAlignment="1">
      <alignment horizontal="left" vertical="center"/>
    </xf>
    <xf numFmtId="0" fontId="3" fillId="2" borderId="7" xfId="0" applyFont="1" applyFill="1" applyBorder="1" applyAlignment="1">
      <alignment horizontal="left" vertical="center"/>
    </xf>
    <xf numFmtId="0" fontId="3" fillId="2" borderId="13" xfId="0" applyFont="1" applyFill="1" applyBorder="1" applyAlignment="1">
      <alignment horizontal="left" vertical="center"/>
    </xf>
    <xf numFmtId="0" fontId="3" fillId="2" borderId="4" xfId="0" applyFont="1" applyFill="1" applyBorder="1" applyAlignment="1">
      <alignment horizontal="left" vertical="center"/>
    </xf>
    <xf numFmtId="0" fontId="3" fillId="2" borderId="14" xfId="0" applyFont="1" applyFill="1" applyBorder="1" applyAlignment="1">
      <alignment horizontal="left" vertical="center" wrapText="1"/>
    </xf>
    <xf numFmtId="177" fontId="3" fillId="2" borderId="12" xfId="0" applyNumberFormat="1" applyFont="1" applyFill="1" applyBorder="1" applyAlignment="1">
      <alignment horizontal="right" vertical="center"/>
    </xf>
    <xf numFmtId="177" fontId="3" fillId="2" borderId="11" xfId="0" applyNumberFormat="1" applyFont="1" applyFill="1" applyBorder="1" applyAlignment="1">
      <alignment horizontal="right" vertical="center"/>
    </xf>
    <xf numFmtId="177" fontId="3" fillId="2" borderId="14" xfId="0" applyNumberFormat="1" applyFont="1" applyFill="1" applyBorder="1" applyAlignment="1">
      <alignment horizontal="right" vertical="center"/>
    </xf>
    <xf numFmtId="177" fontId="3" fillId="2" borderId="9" xfId="0" applyNumberFormat="1" applyFont="1" applyFill="1" applyBorder="1" applyAlignment="1">
      <alignment horizontal="right" vertical="center"/>
    </xf>
    <xf numFmtId="179" fontId="3" fillId="0" borderId="3" xfId="0" applyNumberFormat="1" applyFont="1" applyBorder="1" applyAlignment="1" applyProtection="1">
      <alignment horizontal="right" vertical="center"/>
      <protection locked="0"/>
    </xf>
    <xf numFmtId="179" fontId="3" fillId="0" borderId="11" xfId="0" applyNumberFormat="1" applyFont="1" applyBorder="1" applyAlignment="1" applyProtection="1">
      <alignment horizontal="right" vertical="center"/>
      <protection locked="0"/>
    </xf>
    <xf numFmtId="177" fontId="3" fillId="2" borderId="3" xfId="0" applyNumberFormat="1" applyFont="1" applyFill="1" applyBorder="1" applyAlignment="1">
      <alignment horizontal="right" vertical="center"/>
    </xf>
    <xf numFmtId="0" fontId="6" fillId="2" borderId="4" xfId="0" applyFont="1" applyFill="1" applyBorder="1" applyAlignment="1">
      <alignment horizontal="left" vertical="center"/>
    </xf>
    <xf numFmtId="0" fontId="6" fillId="2" borderId="5" xfId="0" applyFont="1" applyFill="1" applyBorder="1" applyAlignment="1">
      <alignment horizontal="left" vertical="center"/>
    </xf>
    <xf numFmtId="0" fontId="6" fillId="2" borderId="6" xfId="0" applyFont="1" applyFill="1" applyBorder="1" applyAlignment="1">
      <alignment horizontal="left" vertical="center"/>
    </xf>
    <xf numFmtId="0" fontId="3" fillId="2" borderId="31" xfId="0" applyFont="1" applyFill="1" applyBorder="1" applyAlignment="1">
      <alignment horizontal="left" vertical="center"/>
    </xf>
    <xf numFmtId="0" fontId="3" fillId="2" borderId="32" xfId="0" applyFont="1" applyFill="1" applyBorder="1" applyAlignment="1">
      <alignment horizontal="left" vertical="center"/>
    </xf>
    <xf numFmtId="0" fontId="3" fillId="2" borderId="33" xfId="0" applyFont="1" applyFill="1" applyBorder="1" applyAlignment="1">
      <alignment horizontal="left" vertical="center"/>
    </xf>
    <xf numFmtId="0" fontId="3" fillId="2" borderId="13" xfId="0" applyFont="1" applyFill="1" applyBorder="1" applyAlignment="1">
      <alignment horizontal="center" vertical="center" wrapText="1"/>
    </xf>
    <xf numFmtId="0" fontId="3" fillId="2" borderId="13" xfId="0" applyFont="1" applyFill="1" applyBorder="1" applyAlignment="1">
      <alignment horizontal="center" vertical="center"/>
    </xf>
    <xf numFmtId="177" fontId="3" fillId="0" borderId="14" xfId="0" applyNumberFormat="1" applyFont="1" applyBorder="1" applyAlignment="1" applyProtection="1">
      <alignment horizontal="right" vertical="center"/>
      <protection locked="0"/>
    </xf>
    <xf numFmtId="177" fontId="3" fillId="0" borderId="9" xfId="0" applyNumberFormat="1" applyFont="1" applyBorder="1" applyAlignment="1" applyProtection="1">
      <alignment horizontal="right" vertical="center"/>
      <protection locked="0"/>
    </xf>
    <xf numFmtId="177" fontId="3" fillId="0" borderId="24" xfId="0" applyNumberFormat="1" applyFont="1" applyBorder="1" applyAlignment="1" applyProtection="1">
      <alignment horizontal="right" vertical="center"/>
      <protection locked="0"/>
    </xf>
    <xf numFmtId="177" fontId="3" fillId="0" borderId="15" xfId="0" applyNumberFormat="1" applyFont="1" applyBorder="1" applyAlignment="1" applyProtection="1">
      <alignment horizontal="right" vertical="center"/>
      <protection locked="0"/>
    </xf>
    <xf numFmtId="177" fontId="3" fillId="0" borderId="25" xfId="0" applyNumberFormat="1" applyFont="1" applyBorder="1" applyAlignment="1" applyProtection="1">
      <alignment horizontal="right" vertical="center"/>
      <protection locked="0"/>
    </xf>
    <xf numFmtId="177" fontId="3" fillId="0" borderId="17" xfId="0" applyNumberFormat="1" applyFont="1" applyBorder="1" applyAlignment="1" applyProtection="1">
      <alignment horizontal="right" vertical="center"/>
      <protection locked="0"/>
    </xf>
    <xf numFmtId="0" fontId="3" fillId="2" borderId="14" xfId="0" applyFont="1" applyFill="1" applyBorder="1" applyAlignment="1">
      <alignment horizontal="center" vertical="center"/>
    </xf>
    <xf numFmtId="0" fontId="3" fillId="2" borderId="3" xfId="0" applyFont="1" applyFill="1" applyBorder="1" applyAlignment="1">
      <alignment horizontal="left" vertical="center" wrapText="1"/>
    </xf>
    <xf numFmtId="0" fontId="3" fillId="2" borderId="13" xfId="0" applyFont="1" applyFill="1" applyBorder="1" applyAlignment="1">
      <alignment horizontal="left" vertical="center" wrapText="1"/>
    </xf>
    <xf numFmtId="0" fontId="3" fillId="2" borderId="3" xfId="0" applyFont="1" applyFill="1" applyBorder="1" applyAlignment="1">
      <alignment horizontal="center" vertical="center" textRotation="255" wrapText="1"/>
    </xf>
    <xf numFmtId="0" fontId="3" fillId="2" borderId="50" xfId="0" applyFont="1" applyFill="1" applyBorder="1" applyAlignment="1">
      <alignment horizontal="center" vertical="center"/>
    </xf>
    <xf numFmtId="0" fontId="3" fillId="2" borderId="51" xfId="0" applyFont="1" applyFill="1" applyBorder="1" applyAlignment="1">
      <alignment horizontal="center" vertical="center"/>
    </xf>
    <xf numFmtId="0" fontId="3" fillId="2" borderId="48" xfId="0" applyFont="1" applyFill="1" applyBorder="1" applyAlignment="1">
      <alignment horizontal="center" vertical="center"/>
    </xf>
    <xf numFmtId="0" fontId="3" fillId="2" borderId="3" xfId="0" applyFont="1" applyFill="1" applyBorder="1" applyAlignment="1">
      <alignment horizontal="center" vertical="top" wrapText="1"/>
    </xf>
    <xf numFmtId="177" fontId="3" fillId="0" borderId="30" xfId="0" applyNumberFormat="1" applyFont="1" applyBorder="1" applyAlignment="1" applyProtection="1">
      <alignment horizontal="right" vertical="center"/>
      <protection locked="0"/>
    </xf>
    <xf numFmtId="177" fontId="3" fillId="0" borderId="27" xfId="0" applyNumberFormat="1" applyFont="1" applyBorder="1" applyAlignment="1" applyProtection="1">
      <alignment horizontal="right" vertical="center"/>
      <protection locked="0"/>
    </xf>
    <xf numFmtId="177" fontId="3" fillId="0" borderId="13" xfId="0" applyNumberFormat="1" applyFont="1" applyBorder="1" applyAlignment="1" applyProtection="1">
      <alignment horizontal="right" vertical="center"/>
      <protection locked="0"/>
    </xf>
    <xf numFmtId="177" fontId="3" fillId="0" borderId="4" xfId="0" applyNumberFormat="1" applyFont="1" applyBorder="1" applyAlignment="1" applyProtection="1">
      <alignment horizontal="right" vertical="center"/>
      <protection locked="0"/>
    </xf>
    <xf numFmtId="177" fontId="3" fillId="0" borderId="29" xfId="0" applyNumberFormat="1" applyFont="1" applyBorder="1" applyAlignment="1" applyProtection="1">
      <alignment horizontal="right" vertical="center"/>
      <protection locked="0"/>
    </xf>
    <xf numFmtId="177" fontId="3" fillId="0" borderId="7" xfId="0" applyNumberFormat="1" applyFont="1" applyBorder="1" applyAlignment="1" applyProtection="1">
      <alignment horizontal="right" vertical="center"/>
      <protection locked="0"/>
    </xf>
    <xf numFmtId="0" fontId="3" fillId="2" borderId="54" xfId="0" applyFont="1" applyFill="1" applyBorder="1" applyAlignment="1">
      <alignment horizontal="center" vertical="center"/>
    </xf>
    <xf numFmtId="0" fontId="3" fillId="2" borderId="58" xfId="0" applyFont="1" applyFill="1" applyBorder="1" applyAlignment="1">
      <alignment horizontal="center" vertical="center"/>
    </xf>
    <xf numFmtId="0" fontId="3" fillId="2" borderId="59" xfId="0" applyFont="1" applyFill="1" applyBorder="1" applyAlignment="1">
      <alignment horizontal="center" vertical="center"/>
    </xf>
    <xf numFmtId="0" fontId="3" fillId="2" borderId="60" xfId="0" applyFont="1" applyFill="1" applyBorder="1" applyAlignment="1">
      <alignment horizontal="center" vertical="center"/>
    </xf>
    <xf numFmtId="0" fontId="3" fillId="2" borderId="47" xfId="0" applyFont="1" applyFill="1" applyBorder="1" applyAlignment="1">
      <alignment horizontal="center" vertical="center"/>
    </xf>
    <xf numFmtId="0" fontId="3" fillId="2" borderId="53" xfId="0" applyFont="1" applyFill="1" applyBorder="1" applyAlignment="1">
      <alignment horizontal="center" vertical="center"/>
    </xf>
    <xf numFmtId="0" fontId="3" fillId="2" borderId="52" xfId="0" applyFont="1" applyFill="1" applyBorder="1" applyAlignment="1">
      <alignment horizontal="center" vertical="center"/>
    </xf>
    <xf numFmtId="0" fontId="3" fillId="2" borderId="55" xfId="0" applyFont="1" applyFill="1" applyBorder="1" applyAlignment="1">
      <alignment horizontal="center" vertical="center"/>
    </xf>
    <xf numFmtId="0" fontId="3" fillId="2" borderId="56" xfId="0" applyFont="1" applyFill="1" applyBorder="1" applyAlignment="1">
      <alignment horizontal="center" vertical="center"/>
    </xf>
    <xf numFmtId="0" fontId="5" fillId="2" borderId="0" xfId="0" applyFont="1" applyFill="1" applyAlignment="1">
      <alignment horizontal="center" vertical="center"/>
    </xf>
    <xf numFmtId="0" fontId="3" fillId="2" borderId="1" xfId="0" applyFont="1" applyFill="1" applyBorder="1" applyAlignment="1">
      <alignment horizontal="center" vertical="center"/>
    </xf>
    <xf numFmtId="0" fontId="3" fillId="2" borderId="21" xfId="0" applyFont="1" applyFill="1" applyBorder="1" applyAlignment="1">
      <alignment horizontal="left" vertical="center"/>
    </xf>
    <xf numFmtId="0" fontId="3" fillId="2" borderId="37" xfId="0" applyFont="1" applyFill="1" applyBorder="1" applyAlignment="1">
      <alignment horizontal="left" vertical="center"/>
    </xf>
    <xf numFmtId="0" fontId="3" fillId="2" borderId="35" xfId="0" applyFont="1" applyFill="1" applyBorder="1" applyAlignment="1">
      <alignment horizontal="left" vertical="center"/>
    </xf>
    <xf numFmtId="0" fontId="3" fillId="2" borderId="22" xfId="0" applyFont="1" applyFill="1" applyBorder="1" applyAlignment="1">
      <alignment horizontal="left" vertical="center"/>
    </xf>
    <xf numFmtId="0" fontId="3" fillId="0" borderId="24" xfId="0" applyFont="1" applyBorder="1" applyAlignment="1" applyProtection="1">
      <alignment horizontal="center" vertical="center"/>
      <protection locked="0"/>
    </xf>
    <xf numFmtId="0" fontId="3" fillId="0" borderId="30" xfId="0" applyFont="1" applyBorder="1" applyAlignment="1" applyProtection="1">
      <alignment horizontal="center" vertical="center"/>
      <protection locked="0"/>
    </xf>
    <xf numFmtId="0" fontId="3" fillId="2" borderId="3" xfId="0" applyFont="1" applyFill="1" applyBorder="1" applyAlignment="1">
      <alignment horizontal="left" vertical="center"/>
    </xf>
    <xf numFmtId="0" fontId="3" fillId="2" borderId="16" xfId="0" applyFont="1" applyFill="1" applyBorder="1" applyAlignment="1">
      <alignment horizontal="left" vertical="center"/>
    </xf>
    <xf numFmtId="0" fontId="3" fillId="2" borderId="24" xfId="0" applyFont="1" applyFill="1" applyBorder="1" applyAlignment="1">
      <alignment horizontal="left" vertical="center"/>
    </xf>
    <xf numFmtId="0" fontId="3" fillId="2" borderId="28" xfId="0" applyFont="1" applyFill="1" applyBorder="1" applyAlignment="1">
      <alignment horizontal="left" vertical="center"/>
    </xf>
    <xf numFmtId="0" fontId="3" fillId="2" borderId="30" xfId="0" applyFont="1" applyFill="1" applyBorder="1" applyAlignment="1">
      <alignment horizontal="left" vertical="center"/>
    </xf>
    <xf numFmtId="0" fontId="3" fillId="2" borderId="34" xfId="0" applyFont="1" applyFill="1" applyBorder="1" applyAlignment="1">
      <alignment horizontal="left" vertical="center"/>
    </xf>
    <xf numFmtId="0" fontId="18" fillId="2" borderId="7" xfId="0" applyFont="1" applyFill="1" applyBorder="1" applyAlignment="1">
      <alignment horizontal="left" vertical="center"/>
    </xf>
    <xf numFmtId="0" fontId="3" fillId="2" borderId="5" xfId="0" applyFont="1" applyFill="1" applyBorder="1" applyAlignment="1">
      <alignment horizontal="left" vertical="center" wrapText="1"/>
    </xf>
    <xf numFmtId="0" fontId="3" fillId="2" borderId="6" xfId="0" applyFont="1" applyFill="1" applyBorder="1" applyAlignment="1">
      <alignment horizontal="left" vertical="center" wrapText="1"/>
    </xf>
    <xf numFmtId="0" fontId="3" fillId="0" borderId="3" xfId="0" applyFont="1" applyBorder="1" applyAlignment="1" applyProtection="1">
      <alignment horizontal="center" vertical="center"/>
      <protection locked="0"/>
    </xf>
    <xf numFmtId="0" fontId="3" fillId="0" borderId="14" xfId="0" applyFont="1" applyBorder="1" applyAlignment="1" applyProtection="1">
      <alignment horizontal="center" vertical="center"/>
      <protection locked="0"/>
    </xf>
    <xf numFmtId="0" fontId="3" fillId="0" borderId="3" xfId="0" applyFont="1" applyBorder="1" applyAlignment="1" applyProtection="1">
      <alignment horizontal="left" vertical="center" wrapText="1"/>
      <protection locked="0"/>
    </xf>
    <xf numFmtId="0" fontId="3" fillId="2" borderId="18" xfId="0" applyFont="1" applyFill="1" applyBorder="1" applyAlignment="1">
      <alignment horizontal="left" vertical="center"/>
    </xf>
    <xf numFmtId="0" fontId="3" fillId="2" borderId="23" xfId="0" applyFont="1" applyFill="1" applyBorder="1" applyAlignment="1">
      <alignment horizontal="left" vertical="center"/>
    </xf>
    <xf numFmtId="0" fontId="3" fillId="2" borderId="20" xfId="0" applyFont="1" applyFill="1" applyBorder="1" applyAlignment="1">
      <alignment horizontal="left" vertical="center"/>
    </xf>
    <xf numFmtId="0" fontId="3" fillId="0" borderId="11" xfId="0" applyFont="1" applyBorder="1" applyAlignment="1" applyProtection="1">
      <alignment horizontal="center" vertical="center"/>
      <protection locked="0"/>
    </xf>
    <xf numFmtId="0" fontId="3" fillId="0" borderId="12" xfId="0" applyFont="1" applyBorder="1" applyAlignment="1" applyProtection="1">
      <alignment horizontal="center" vertical="center"/>
      <protection locked="0"/>
    </xf>
    <xf numFmtId="0" fontId="6" fillId="2" borderId="5" xfId="0" applyFont="1" applyFill="1" applyBorder="1" applyAlignment="1">
      <alignment horizontal="right" vertical="center"/>
    </xf>
    <xf numFmtId="0" fontId="3" fillId="3" borderId="0" xfId="0" applyFont="1" applyFill="1" applyAlignment="1">
      <alignment horizontal="left" vertical="center"/>
    </xf>
    <xf numFmtId="0" fontId="3" fillId="2" borderId="1" xfId="0" applyFont="1" applyFill="1" applyBorder="1" applyAlignment="1">
      <alignment horizontal="left" vertical="center" wrapText="1"/>
    </xf>
    <xf numFmtId="0" fontId="3" fillId="2" borderId="10" xfId="0" applyFont="1" applyFill="1" applyBorder="1" applyAlignment="1">
      <alignment horizontal="left" vertical="center" wrapText="1"/>
    </xf>
    <xf numFmtId="0" fontId="3" fillId="0" borderId="25" xfId="0" applyFont="1" applyBorder="1" applyAlignment="1" applyProtection="1">
      <alignment horizontal="center" vertical="center"/>
      <protection locked="0"/>
    </xf>
    <xf numFmtId="0" fontId="3" fillId="2" borderId="25" xfId="0" applyFont="1" applyFill="1" applyBorder="1" applyAlignment="1">
      <alignment horizontal="left" vertical="center"/>
    </xf>
    <xf numFmtId="0" fontId="3" fillId="2" borderId="10" xfId="0" applyFont="1" applyFill="1" applyBorder="1" applyAlignment="1">
      <alignment horizontal="left" vertical="center"/>
    </xf>
    <xf numFmtId="0" fontId="3" fillId="2" borderId="14" xfId="0" applyFont="1" applyFill="1" applyBorder="1" applyAlignment="1">
      <alignment horizontal="left" vertical="center"/>
    </xf>
    <xf numFmtId="0" fontId="3" fillId="0" borderId="26" xfId="0" applyFont="1" applyBorder="1" applyAlignment="1" applyProtection="1">
      <alignment horizontal="center" vertical="center"/>
      <protection locked="0"/>
    </xf>
    <xf numFmtId="0" fontId="3" fillId="2" borderId="27" xfId="0" applyFont="1" applyFill="1" applyBorder="1" applyAlignment="1">
      <alignment horizontal="left" vertical="center"/>
    </xf>
    <xf numFmtId="0" fontId="3" fillId="2" borderId="9" xfId="0" applyFont="1" applyFill="1" applyBorder="1" applyAlignment="1">
      <alignment horizontal="left" vertical="center"/>
    </xf>
    <xf numFmtId="0" fontId="3" fillId="2" borderId="30" xfId="0" applyFont="1" applyFill="1" applyBorder="1" applyAlignment="1">
      <alignment horizontal="center" vertical="center"/>
    </xf>
    <xf numFmtId="0" fontId="3" fillId="2" borderId="27" xfId="0" applyFont="1" applyFill="1" applyBorder="1" applyAlignment="1">
      <alignment horizontal="center" vertical="center"/>
    </xf>
    <xf numFmtId="0" fontId="3" fillId="2" borderId="6" xfId="0" applyFont="1" applyFill="1" applyBorder="1" applyAlignment="1">
      <alignment horizontal="left" vertical="center"/>
    </xf>
    <xf numFmtId="0" fontId="3" fillId="2" borderId="0" xfId="0" applyFont="1" applyFill="1" applyAlignment="1">
      <alignment horizontal="distributed" vertical="center"/>
    </xf>
    <xf numFmtId="0" fontId="5" fillId="2" borderId="2" xfId="0" applyFont="1" applyFill="1" applyBorder="1" applyAlignment="1">
      <alignment horizontal="left" vertical="center"/>
    </xf>
    <xf numFmtId="177" fontId="5" fillId="2" borderId="1" xfId="0" applyNumberFormat="1" applyFont="1" applyFill="1" applyBorder="1" applyAlignment="1">
      <alignment horizontal="right" vertical="center"/>
    </xf>
    <xf numFmtId="0" fontId="5" fillId="2" borderId="4" xfId="0" applyFont="1" applyFill="1" applyBorder="1" applyAlignment="1">
      <alignment horizontal="center" vertical="center"/>
    </xf>
    <xf numFmtId="0" fontId="5" fillId="2" borderId="5" xfId="0" applyFont="1" applyFill="1" applyBorder="1" applyAlignment="1">
      <alignment horizontal="center" vertical="center"/>
    </xf>
    <xf numFmtId="0" fontId="5" fillId="2" borderId="6" xfId="0" applyFont="1" applyFill="1" applyBorder="1" applyAlignment="1">
      <alignment horizontal="center" vertical="center"/>
    </xf>
    <xf numFmtId="0" fontId="5" fillId="2" borderId="7" xfId="0" applyFont="1" applyFill="1" applyBorder="1" applyAlignment="1">
      <alignment horizontal="center" vertical="center"/>
    </xf>
    <xf numFmtId="0" fontId="5" fillId="2" borderId="8" xfId="0" applyFont="1" applyFill="1" applyBorder="1" applyAlignment="1">
      <alignment horizontal="center" vertical="center"/>
    </xf>
    <xf numFmtId="0" fontId="5" fillId="2" borderId="9" xfId="0" applyFont="1" applyFill="1" applyBorder="1" applyAlignment="1">
      <alignment horizontal="center" vertical="center"/>
    </xf>
    <xf numFmtId="0" fontId="5" fillId="2" borderId="1" xfId="0" applyFont="1" applyFill="1" applyBorder="1" applyAlignment="1">
      <alignment horizontal="center" vertical="center"/>
    </xf>
    <xf numFmtId="0" fontId="5" fillId="2" borderId="10" xfId="0" applyFont="1" applyFill="1" applyBorder="1" applyAlignment="1">
      <alignment horizontal="center" vertical="center"/>
    </xf>
    <xf numFmtId="0" fontId="5" fillId="2" borderId="3" xfId="0" applyFont="1" applyFill="1" applyBorder="1" applyAlignment="1">
      <alignment horizontal="center" vertical="center"/>
    </xf>
    <xf numFmtId="0" fontId="5" fillId="2" borderId="13" xfId="0" applyFont="1" applyFill="1" applyBorder="1" applyAlignment="1">
      <alignment horizontal="center" vertical="center"/>
    </xf>
    <xf numFmtId="0" fontId="5" fillId="2" borderId="11" xfId="0" applyFont="1" applyFill="1" applyBorder="1" applyAlignment="1">
      <alignment horizontal="center" vertical="center"/>
    </xf>
    <xf numFmtId="0" fontId="5" fillId="2" borderId="2" xfId="0" applyFont="1" applyFill="1" applyBorder="1" applyAlignment="1">
      <alignment horizontal="center" vertical="center"/>
    </xf>
    <xf numFmtId="0" fontId="5" fillId="2" borderId="12" xfId="0" applyFont="1" applyFill="1" applyBorder="1" applyAlignment="1">
      <alignment horizontal="center" vertical="center"/>
    </xf>
    <xf numFmtId="0" fontId="5" fillId="2" borderId="39" xfId="0" applyFont="1" applyFill="1" applyBorder="1" applyAlignment="1">
      <alignment horizontal="left" vertical="center"/>
    </xf>
    <xf numFmtId="0" fontId="5" fillId="2" borderId="40" xfId="0" applyFont="1" applyFill="1" applyBorder="1" applyAlignment="1">
      <alignment horizontal="left" vertical="center"/>
    </xf>
    <xf numFmtId="0" fontId="5" fillId="2" borderId="41" xfId="0" applyFont="1" applyFill="1" applyBorder="1" applyAlignment="1">
      <alignment horizontal="left" vertical="center"/>
    </xf>
    <xf numFmtId="0" fontId="5" fillId="2" borderId="42" xfId="0" applyFont="1" applyFill="1" applyBorder="1" applyAlignment="1">
      <alignment horizontal="left" vertical="center"/>
    </xf>
    <xf numFmtId="0" fontId="5" fillId="2" borderId="14" xfId="0" applyFont="1" applyFill="1" applyBorder="1" applyAlignment="1">
      <alignment horizontal="left" vertical="center"/>
    </xf>
    <xf numFmtId="0" fontId="5" fillId="2" borderId="1" xfId="0" applyFont="1" applyFill="1" applyBorder="1" applyAlignment="1">
      <alignment horizontal="left" vertical="center"/>
    </xf>
    <xf numFmtId="0" fontId="22" fillId="5" borderId="3" xfId="3" applyFont="1" applyFill="1" applyBorder="1" applyAlignment="1">
      <alignment horizontal="center" vertical="center"/>
    </xf>
    <xf numFmtId="38" fontId="20" fillId="4" borderId="3" xfId="2" applyFont="1" applyFill="1" applyBorder="1" applyAlignment="1">
      <alignment horizontal="center" vertical="center" wrapText="1" shrinkToFit="1"/>
    </xf>
    <xf numFmtId="38" fontId="20" fillId="4" borderId="3" xfId="2" applyFont="1" applyFill="1" applyBorder="1" applyAlignment="1">
      <alignment horizontal="center" vertical="center" shrinkToFit="1"/>
    </xf>
    <xf numFmtId="0" fontId="22" fillId="5" borderId="11" xfId="3" applyFont="1" applyFill="1" applyBorder="1" applyAlignment="1">
      <alignment horizontal="center" vertical="center"/>
    </xf>
    <xf numFmtId="0" fontId="22" fillId="5" borderId="2" xfId="3" applyFont="1" applyFill="1" applyBorder="1" applyAlignment="1">
      <alignment horizontal="center" vertical="center"/>
    </xf>
    <xf numFmtId="0" fontId="22" fillId="5" borderId="12" xfId="3" applyFont="1" applyFill="1" applyBorder="1" applyAlignment="1">
      <alignment horizontal="center" vertical="center"/>
    </xf>
  </cellXfs>
  <cellStyles count="4">
    <cellStyle name="ハイパーリンク" xfId="1" builtinId="8"/>
    <cellStyle name="桁区切り" xfId="2" builtinId="6"/>
    <cellStyle name="標準" xfId="0" builtinId="0"/>
    <cellStyle name="標準 5 2" xfId="3" xr:uid="{8DCBEE6E-85A5-4F00-A39F-3FE80383E204}"/>
  </cellStyles>
  <dxfs count="9">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activeX1.xml><?xml version="1.0" encoding="utf-8"?>
<ax:ocx xmlns:ax="http://schemas.microsoft.com/office/2006/activeX" xmlns:r="http://schemas.openxmlformats.org/officeDocument/2006/relationships" ax:classid="{8BD21D40-EC42-11CE-9E0D-00AA006002F3}" ax:persistence="persistStreamInit" r:id="rId1"/>
</file>

<file path=xl/activeX/activeX2.xml><?xml version="1.0" encoding="utf-8"?>
<ax:ocx xmlns:ax="http://schemas.microsoft.com/office/2006/activeX" xmlns:r="http://schemas.openxmlformats.org/officeDocument/2006/relationships" ax:classid="{8BD21D40-EC42-11CE-9E0D-00AA006002F3}" ax:persistence="persistStreamInit" r:id="rId1"/>
</file>

<file path=xl/activeX/activeX3.xml><?xml version="1.0" encoding="utf-8"?>
<ax:ocx xmlns:ax="http://schemas.microsoft.com/office/2006/activeX" xmlns:r="http://schemas.openxmlformats.org/officeDocument/2006/relationships" ax:classid="{8BD21D40-EC42-11CE-9E0D-00AA006002F3}" ax:persistence="persistStreamInit" r:id="rId1"/>
</file>

<file path=xl/activeX/activeX4.xml><?xml version="1.0" encoding="utf-8"?>
<ax:ocx xmlns:ax="http://schemas.microsoft.com/office/2006/activeX" xmlns:r="http://schemas.openxmlformats.org/officeDocument/2006/relationships" ax:classid="{8BD21D40-EC42-11CE-9E0D-00AA006002F3}" ax:persistence="persistStreamInit" r:id="rId1"/>
</file>

<file path=xl/ctrlProps/ctrlProp1.xml><?xml version="1.0" encoding="utf-8"?>
<formControlPr xmlns="http://schemas.microsoft.com/office/spreadsheetml/2009/9/main" objectType="CheckBox" fmlaLink="$A$18" lockText="1" noThreeD="1"/>
</file>

<file path=xl/ctrlProps/ctrlProp10.xml><?xml version="1.0" encoding="utf-8"?>
<formControlPr xmlns="http://schemas.microsoft.com/office/spreadsheetml/2009/9/main" objectType="CheckBox" fmlaLink="$A$33" lockText="1" noThreeD="1"/>
</file>

<file path=xl/ctrlProps/ctrlProp2.xml><?xml version="1.0" encoding="utf-8"?>
<formControlPr xmlns="http://schemas.microsoft.com/office/spreadsheetml/2009/9/main" objectType="CheckBox" fmlaLink="$A$20" lockText="1" noThreeD="1"/>
</file>

<file path=xl/ctrlProps/ctrlProp3.xml><?xml version="1.0" encoding="utf-8"?>
<formControlPr xmlns="http://schemas.microsoft.com/office/spreadsheetml/2009/9/main" objectType="CheckBox" fmlaLink="$A$22" lockText="1" noThreeD="1"/>
</file>

<file path=xl/ctrlProps/ctrlProp4.xml><?xml version="1.0" encoding="utf-8"?>
<formControlPr xmlns="http://schemas.microsoft.com/office/spreadsheetml/2009/9/main" objectType="CheckBox" fmlaLink="$A$24" lockText="1" noThreeD="1"/>
</file>

<file path=xl/ctrlProps/ctrlProp5.xml><?xml version="1.0" encoding="utf-8"?>
<formControlPr xmlns="http://schemas.microsoft.com/office/spreadsheetml/2009/9/main" objectType="CheckBox" checked="Checked" fmlaLink="$A$26" lockText="1" noThreeD="1"/>
</file>

<file path=xl/ctrlProps/ctrlProp6.xml><?xml version="1.0" encoding="utf-8"?>
<formControlPr xmlns="http://schemas.microsoft.com/office/spreadsheetml/2009/9/main" objectType="CheckBox" checked="Checked" fmlaLink="$A$28" lockText="1" noThreeD="1"/>
</file>

<file path=xl/ctrlProps/ctrlProp7.xml><?xml version="1.0" encoding="utf-8"?>
<formControlPr xmlns="http://schemas.microsoft.com/office/spreadsheetml/2009/9/main" objectType="CheckBox" checked="Checked" fmlaLink="$A$30" lockText="1" noThreeD="1"/>
</file>

<file path=xl/ctrlProps/ctrlProp8.xml><?xml version="1.0" encoding="utf-8"?>
<formControlPr xmlns="http://schemas.microsoft.com/office/spreadsheetml/2009/9/main" objectType="CheckBox" fmlaLink="$A$32" lockText="1" noThreeD="1"/>
</file>

<file path=xl/ctrlProps/ctrlProp9.xml><?xml version="1.0" encoding="utf-8"?>
<formControlPr xmlns="http://schemas.microsoft.com/office/spreadsheetml/2009/9/main" objectType="CheckBox" fmlaLink="$A$44"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editAs="oneCell">
    <xdr:from>
      <xdr:col>5</xdr:col>
      <xdr:colOff>628650</xdr:colOff>
      <xdr:row>13</xdr:row>
      <xdr:rowOff>76200</xdr:rowOff>
    </xdr:from>
    <xdr:to>
      <xdr:col>8</xdr:col>
      <xdr:colOff>247650</xdr:colOff>
      <xdr:row>22</xdr:row>
      <xdr:rowOff>25400</xdr:rowOff>
    </xdr:to>
    <xdr:pic>
      <xdr:nvPicPr>
        <xdr:cNvPr id="3" name="図 2" descr="QRコード">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24200" y="3022600"/>
          <a:ext cx="1600200" cy="16002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107950</xdr:colOff>
          <xdr:row>16</xdr:row>
          <xdr:rowOff>241300</xdr:rowOff>
        </xdr:from>
        <xdr:to>
          <xdr:col>5</xdr:col>
          <xdr:colOff>50800</xdr:colOff>
          <xdr:row>18</xdr:row>
          <xdr:rowOff>12700</xdr:rowOff>
        </xdr:to>
        <xdr:sp macro="" textlink="">
          <xdr:nvSpPr>
            <xdr:cNvPr id="9217" name="Check Box 1" hidden="1">
              <a:extLst>
                <a:ext uri="{63B3BB69-23CF-44E3-9099-C40C66FF867C}">
                  <a14:compatExt spid="_x0000_s9217"/>
                </a:ext>
                <a:ext uri="{FF2B5EF4-FFF2-40B4-BE49-F238E27FC236}">
                  <a16:creationId xmlns:a16="http://schemas.microsoft.com/office/drawing/2014/main" id="{00000000-0008-0000-0100-00000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114300</xdr:colOff>
          <xdr:row>18</xdr:row>
          <xdr:rowOff>234950</xdr:rowOff>
        </xdr:from>
        <xdr:to>
          <xdr:col>5</xdr:col>
          <xdr:colOff>57150</xdr:colOff>
          <xdr:row>20</xdr:row>
          <xdr:rowOff>12700</xdr:rowOff>
        </xdr:to>
        <xdr:sp macro="" textlink="">
          <xdr:nvSpPr>
            <xdr:cNvPr id="9218" name="Check Box 2" hidden="1">
              <a:extLst>
                <a:ext uri="{63B3BB69-23CF-44E3-9099-C40C66FF867C}">
                  <a14:compatExt spid="_x0000_s9218"/>
                </a:ext>
                <a:ext uri="{FF2B5EF4-FFF2-40B4-BE49-F238E27FC236}">
                  <a16:creationId xmlns:a16="http://schemas.microsoft.com/office/drawing/2014/main" id="{00000000-0008-0000-0100-00000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120650</xdr:colOff>
          <xdr:row>20</xdr:row>
          <xdr:rowOff>228600</xdr:rowOff>
        </xdr:from>
        <xdr:to>
          <xdr:col>5</xdr:col>
          <xdr:colOff>69850</xdr:colOff>
          <xdr:row>22</xdr:row>
          <xdr:rowOff>0</xdr:rowOff>
        </xdr:to>
        <xdr:sp macro="" textlink="">
          <xdr:nvSpPr>
            <xdr:cNvPr id="9219" name="Check Box 3" hidden="1">
              <a:extLst>
                <a:ext uri="{63B3BB69-23CF-44E3-9099-C40C66FF867C}">
                  <a14:compatExt spid="_x0000_s9219"/>
                </a:ext>
                <a:ext uri="{FF2B5EF4-FFF2-40B4-BE49-F238E27FC236}">
                  <a16:creationId xmlns:a16="http://schemas.microsoft.com/office/drawing/2014/main" id="{00000000-0008-0000-0100-00000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120650</xdr:colOff>
          <xdr:row>22</xdr:row>
          <xdr:rowOff>234950</xdr:rowOff>
        </xdr:from>
        <xdr:to>
          <xdr:col>5</xdr:col>
          <xdr:colOff>63500</xdr:colOff>
          <xdr:row>24</xdr:row>
          <xdr:rowOff>6350</xdr:rowOff>
        </xdr:to>
        <xdr:sp macro="" textlink="">
          <xdr:nvSpPr>
            <xdr:cNvPr id="9220" name="Check Box 4" hidden="1">
              <a:extLst>
                <a:ext uri="{63B3BB69-23CF-44E3-9099-C40C66FF867C}">
                  <a14:compatExt spid="_x0000_s9220"/>
                </a:ext>
                <a:ext uri="{FF2B5EF4-FFF2-40B4-BE49-F238E27FC236}">
                  <a16:creationId xmlns:a16="http://schemas.microsoft.com/office/drawing/2014/main" id="{00000000-0008-0000-0100-00000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114300</xdr:colOff>
          <xdr:row>24</xdr:row>
          <xdr:rowOff>234950</xdr:rowOff>
        </xdr:from>
        <xdr:to>
          <xdr:col>5</xdr:col>
          <xdr:colOff>57150</xdr:colOff>
          <xdr:row>26</xdr:row>
          <xdr:rowOff>6350</xdr:rowOff>
        </xdr:to>
        <xdr:sp macro="" textlink="">
          <xdr:nvSpPr>
            <xdr:cNvPr id="9221" name="Check Box 5" hidden="1">
              <a:extLst>
                <a:ext uri="{63B3BB69-23CF-44E3-9099-C40C66FF867C}">
                  <a14:compatExt spid="_x0000_s9221"/>
                </a:ext>
                <a:ext uri="{FF2B5EF4-FFF2-40B4-BE49-F238E27FC236}">
                  <a16:creationId xmlns:a16="http://schemas.microsoft.com/office/drawing/2014/main" id="{00000000-0008-0000-0100-00000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114300</xdr:colOff>
          <xdr:row>26</xdr:row>
          <xdr:rowOff>228600</xdr:rowOff>
        </xdr:from>
        <xdr:to>
          <xdr:col>5</xdr:col>
          <xdr:colOff>57150</xdr:colOff>
          <xdr:row>28</xdr:row>
          <xdr:rowOff>0</xdr:rowOff>
        </xdr:to>
        <xdr:sp macro="" textlink="">
          <xdr:nvSpPr>
            <xdr:cNvPr id="9222" name="Check Box 6" hidden="1">
              <a:extLst>
                <a:ext uri="{63B3BB69-23CF-44E3-9099-C40C66FF867C}">
                  <a14:compatExt spid="_x0000_s9222"/>
                </a:ext>
                <a:ext uri="{FF2B5EF4-FFF2-40B4-BE49-F238E27FC236}">
                  <a16:creationId xmlns:a16="http://schemas.microsoft.com/office/drawing/2014/main" id="{00000000-0008-0000-0100-00000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120650</xdr:colOff>
          <xdr:row>28</xdr:row>
          <xdr:rowOff>234950</xdr:rowOff>
        </xdr:from>
        <xdr:to>
          <xdr:col>5</xdr:col>
          <xdr:colOff>63500</xdr:colOff>
          <xdr:row>30</xdr:row>
          <xdr:rowOff>6350</xdr:rowOff>
        </xdr:to>
        <xdr:sp macro="" textlink="">
          <xdr:nvSpPr>
            <xdr:cNvPr id="9223" name="Check Box 7" hidden="1">
              <a:extLst>
                <a:ext uri="{63B3BB69-23CF-44E3-9099-C40C66FF867C}">
                  <a14:compatExt spid="_x0000_s9223"/>
                </a:ext>
                <a:ext uri="{FF2B5EF4-FFF2-40B4-BE49-F238E27FC236}">
                  <a16:creationId xmlns:a16="http://schemas.microsoft.com/office/drawing/2014/main" id="{00000000-0008-0000-0100-00000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114300</xdr:colOff>
          <xdr:row>30</xdr:row>
          <xdr:rowOff>234950</xdr:rowOff>
        </xdr:from>
        <xdr:to>
          <xdr:col>5</xdr:col>
          <xdr:colOff>57150</xdr:colOff>
          <xdr:row>32</xdr:row>
          <xdr:rowOff>12700</xdr:rowOff>
        </xdr:to>
        <xdr:sp macro="" textlink="">
          <xdr:nvSpPr>
            <xdr:cNvPr id="9224" name="Check Box 8" hidden="1">
              <a:extLst>
                <a:ext uri="{63B3BB69-23CF-44E3-9099-C40C66FF867C}">
                  <a14:compatExt spid="_x0000_s9224"/>
                </a:ext>
                <a:ext uri="{FF2B5EF4-FFF2-40B4-BE49-F238E27FC236}">
                  <a16:creationId xmlns:a16="http://schemas.microsoft.com/office/drawing/2014/main" id="{00000000-0008-0000-0100-00000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107950</xdr:colOff>
          <xdr:row>42</xdr:row>
          <xdr:rowOff>241300</xdr:rowOff>
        </xdr:from>
        <xdr:to>
          <xdr:col>5</xdr:col>
          <xdr:colOff>50800</xdr:colOff>
          <xdr:row>44</xdr:row>
          <xdr:rowOff>12700</xdr:rowOff>
        </xdr:to>
        <xdr:sp macro="" textlink="">
          <xdr:nvSpPr>
            <xdr:cNvPr id="9226" name="Check Box 10" hidden="1">
              <a:extLst>
                <a:ext uri="{63B3BB69-23CF-44E3-9099-C40C66FF867C}">
                  <a14:compatExt spid="_x0000_s9226"/>
                </a:ext>
                <a:ext uri="{FF2B5EF4-FFF2-40B4-BE49-F238E27FC236}">
                  <a16:creationId xmlns:a16="http://schemas.microsoft.com/office/drawing/2014/main" id="{00000000-0008-0000-0100-00000A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209550</xdr:colOff>
          <xdr:row>31</xdr:row>
          <xdr:rowOff>247650</xdr:rowOff>
        </xdr:from>
        <xdr:to>
          <xdr:col>5</xdr:col>
          <xdr:colOff>152400</xdr:colOff>
          <xdr:row>33</xdr:row>
          <xdr:rowOff>19050</xdr:rowOff>
        </xdr:to>
        <xdr:sp macro="" textlink="">
          <xdr:nvSpPr>
            <xdr:cNvPr id="9245" name="Check Box 29" hidden="1">
              <a:extLst>
                <a:ext uri="{63B3BB69-23CF-44E3-9099-C40C66FF867C}">
                  <a14:compatExt spid="_x0000_s9245"/>
                </a:ext>
                <a:ext uri="{FF2B5EF4-FFF2-40B4-BE49-F238E27FC236}">
                  <a16:creationId xmlns:a16="http://schemas.microsoft.com/office/drawing/2014/main" id="{00000000-0008-0000-0100-00001D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15</xdr:col>
      <xdr:colOff>252</xdr:colOff>
      <xdr:row>30</xdr:row>
      <xdr:rowOff>216478</xdr:rowOff>
    </xdr:from>
    <xdr:to>
      <xdr:col>19</xdr:col>
      <xdr:colOff>121229</xdr:colOff>
      <xdr:row>36</xdr:row>
      <xdr:rowOff>88403</xdr:rowOff>
    </xdr:to>
    <xdr:sp macro="" textlink="">
      <xdr:nvSpPr>
        <xdr:cNvPr id="1025" name="Oval 1">
          <a:extLst>
            <a:ext uri="{FF2B5EF4-FFF2-40B4-BE49-F238E27FC236}">
              <a16:creationId xmlns:a16="http://schemas.microsoft.com/office/drawing/2014/main" id="{00000000-0008-0000-0200-000001040000}"/>
            </a:ext>
          </a:extLst>
        </xdr:cNvPr>
        <xdr:cNvSpPr>
          <a:spLocks noChangeArrowheads="1"/>
        </xdr:cNvSpPr>
      </xdr:nvSpPr>
      <xdr:spPr bwMode="auto">
        <a:xfrm>
          <a:off x="4710797" y="8156864"/>
          <a:ext cx="1350568" cy="1430562"/>
        </a:xfrm>
        <a:prstGeom prst="ellipse">
          <a:avLst/>
        </a:prstGeom>
        <a:noFill/>
        <a:ln w="12700" cap="rnd">
          <a:solidFill>
            <a:srgbClr val="000000"/>
          </a:solidFill>
          <a:prstDash val="sysDot"/>
          <a:round/>
          <a:headEnd/>
          <a:tailEnd/>
        </a:ln>
        <a:extLst>
          <a:ext uri="{909E8E84-426E-40DD-AFC4-6F175D3DCCD1}">
            <a14:hiddenFill xmlns:a14="http://schemas.microsoft.com/office/drawing/2010/main">
              <a:solidFill>
                <a:srgbClr val="FFFFFF"/>
              </a:solidFill>
            </a14:hiddenFill>
          </a:ext>
        </a:extLst>
      </xdr:spPr>
      <xdr:txBody>
        <a:bodyPr vertOverflow="clip" wrap="square" lIns="74295" tIns="8890" rIns="74295" bIns="8890" anchor="t" upright="1"/>
        <a:lstStyle/>
        <a:p>
          <a:pPr algn="l" rtl="0">
            <a:defRPr sz="1000"/>
          </a:pPr>
          <a:r>
            <a:rPr lang="ja-JP" altLang="en-US" sz="1050" b="0" i="0" u="none" strike="noStrike" baseline="0">
              <a:solidFill>
                <a:srgbClr val="808080"/>
              </a:solidFill>
              <a:latin typeface="游明朝"/>
              <a:ea typeface="游明朝"/>
            </a:rPr>
            <a:t>（市受付印）</a:t>
          </a:r>
          <a:endParaRPr lang="ja-JP" altLang="en-US" sz="1050" b="0" i="0" u="none" strike="noStrike" baseline="0">
            <a:solidFill>
              <a:srgbClr val="808080"/>
            </a:solidFill>
            <a:latin typeface="Times New Roman"/>
            <a:ea typeface="游明朝"/>
            <a:cs typeface="Times New Roman"/>
          </a:endParaRPr>
        </a:p>
        <a:p>
          <a:pPr algn="l" rtl="0">
            <a:defRPr sz="1000"/>
          </a:pPr>
          <a:endParaRPr lang="ja-JP" altLang="en-US" sz="1050" b="0" i="0" u="none" strike="noStrike" baseline="0">
            <a:solidFill>
              <a:srgbClr val="808080"/>
            </a:solidFill>
            <a:latin typeface="Times New Roman"/>
            <a:cs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2</xdr:col>
          <xdr:colOff>57150</xdr:colOff>
          <xdr:row>26</xdr:row>
          <xdr:rowOff>19050</xdr:rowOff>
        </xdr:from>
        <xdr:to>
          <xdr:col>3</xdr:col>
          <xdr:colOff>31750</xdr:colOff>
          <xdr:row>26</xdr:row>
          <xdr:rowOff>279400</xdr:rowOff>
        </xdr:to>
        <xdr:sp macro="" textlink="">
          <xdr:nvSpPr>
            <xdr:cNvPr id="1026" name="CheckBox1" hidden="1">
              <a:extLst>
                <a:ext uri="{63B3BB69-23CF-44E3-9099-C40C66FF867C}">
                  <a14:compatExt spid="_x0000_s1026"/>
                </a:ext>
                <a:ext uri="{FF2B5EF4-FFF2-40B4-BE49-F238E27FC236}">
                  <a16:creationId xmlns:a16="http://schemas.microsoft.com/office/drawing/2014/main" id="{00000000-0008-0000-0200-000002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63500</xdr:colOff>
          <xdr:row>27</xdr:row>
          <xdr:rowOff>12700</xdr:rowOff>
        </xdr:from>
        <xdr:to>
          <xdr:col>3</xdr:col>
          <xdr:colOff>38100</xdr:colOff>
          <xdr:row>27</xdr:row>
          <xdr:rowOff>266700</xdr:rowOff>
        </xdr:to>
        <xdr:sp macro="" textlink="">
          <xdr:nvSpPr>
            <xdr:cNvPr id="1027" name="CheckBox2" hidden="1">
              <a:extLst>
                <a:ext uri="{63B3BB69-23CF-44E3-9099-C40C66FF867C}">
                  <a14:compatExt spid="_x0000_s1027"/>
                </a:ext>
                <a:ext uri="{FF2B5EF4-FFF2-40B4-BE49-F238E27FC236}">
                  <a16:creationId xmlns:a16="http://schemas.microsoft.com/office/drawing/2014/main" id="{00000000-0008-0000-0200-000003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69850</xdr:colOff>
          <xdr:row>28</xdr:row>
          <xdr:rowOff>19050</xdr:rowOff>
        </xdr:from>
        <xdr:to>
          <xdr:col>3</xdr:col>
          <xdr:colOff>38100</xdr:colOff>
          <xdr:row>28</xdr:row>
          <xdr:rowOff>279400</xdr:rowOff>
        </xdr:to>
        <xdr:sp macro="" textlink="">
          <xdr:nvSpPr>
            <xdr:cNvPr id="1028" name="CheckBox3" hidden="1">
              <a:extLst>
                <a:ext uri="{63B3BB69-23CF-44E3-9099-C40C66FF867C}">
                  <a14:compatExt spid="_x0000_s1028"/>
                </a:ext>
                <a:ext uri="{FF2B5EF4-FFF2-40B4-BE49-F238E27FC236}">
                  <a16:creationId xmlns:a16="http://schemas.microsoft.com/office/drawing/2014/main" id="{00000000-0008-0000-0200-000004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29</xdr:row>
          <xdr:rowOff>19050</xdr:rowOff>
        </xdr:from>
        <xdr:to>
          <xdr:col>3</xdr:col>
          <xdr:colOff>50800</xdr:colOff>
          <xdr:row>29</xdr:row>
          <xdr:rowOff>279400</xdr:rowOff>
        </xdr:to>
        <xdr:sp macro="" textlink="">
          <xdr:nvSpPr>
            <xdr:cNvPr id="1029" name="CheckBox4" hidden="1">
              <a:extLst>
                <a:ext uri="{63B3BB69-23CF-44E3-9099-C40C66FF867C}">
                  <a14:compatExt spid="_x0000_s1029"/>
                </a:ext>
                <a:ext uri="{FF2B5EF4-FFF2-40B4-BE49-F238E27FC236}">
                  <a16:creationId xmlns:a16="http://schemas.microsoft.com/office/drawing/2014/main" id="{00000000-0008-0000-0200-000005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0</xdr:col>
      <xdr:colOff>182696</xdr:colOff>
      <xdr:row>32</xdr:row>
      <xdr:rowOff>77788</xdr:rowOff>
    </xdr:from>
    <xdr:to>
      <xdr:col>2</xdr:col>
      <xdr:colOff>392906</xdr:colOff>
      <xdr:row>39</xdr:row>
      <xdr:rowOff>11906</xdr:rowOff>
    </xdr:to>
    <xdr:sp macro="" textlink="">
      <xdr:nvSpPr>
        <xdr:cNvPr id="2" name="Oval 1">
          <a:extLst>
            <a:ext uri="{FF2B5EF4-FFF2-40B4-BE49-F238E27FC236}">
              <a16:creationId xmlns:a16="http://schemas.microsoft.com/office/drawing/2014/main" id="{00000000-0008-0000-0600-000002000000}"/>
            </a:ext>
          </a:extLst>
        </xdr:cNvPr>
        <xdr:cNvSpPr>
          <a:spLocks noChangeArrowheads="1"/>
        </xdr:cNvSpPr>
      </xdr:nvSpPr>
      <xdr:spPr bwMode="auto">
        <a:xfrm>
          <a:off x="179521" y="7650163"/>
          <a:ext cx="1410360" cy="1369218"/>
        </a:xfrm>
        <a:prstGeom prst="ellipse">
          <a:avLst/>
        </a:prstGeom>
        <a:noFill/>
        <a:ln w="12700" cap="rnd">
          <a:solidFill>
            <a:srgbClr val="000000"/>
          </a:solidFill>
          <a:prstDash val="sysDot"/>
          <a:round/>
          <a:headEnd/>
          <a:tailEnd/>
        </a:ln>
        <a:extLst>
          <a:ext uri="{909E8E84-426E-40DD-AFC4-6F175D3DCCD1}">
            <a14:hiddenFill xmlns:a14="http://schemas.microsoft.com/office/drawing/2010/main">
              <a:solidFill>
                <a:srgbClr val="FFFFFF"/>
              </a:solidFill>
            </a14:hiddenFill>
          </a:ext>
        </a:extLst>
      </xdr:spPr>
      <xdr:txBody>
        <a:bodyPr vertOverflow="clip" wrap="square" lIns="74295" tIns="8890" rIns="74295" bIns="8890" anchor="t" upright="1"/>
        <a:lstStyle/>
        <a:p>
          <a:pPr algn="l" rtl="0">
            <a:defRPr sz="1000"/>
          </a:pPr>
          <a:r>
            <a:rPr lang="ja-JP" altLang="en-US" sz="1050" b="0" i="0" u="none" strike="noStrike" baseline="0">
              <a:solidFill>
                <a:srgbClr val="808080"/>
              </a:solidFill>
              <a:latin typeface="游明朝"/>
              <a:ea typeface="游明朝"/>
            </a:rPr>
            <a:t>（市受付印）</a:t>
          </a:r>
          <a:endParaRPr lang="ja-JP" altLang="en-US" sz="1050" b="0" i="0" u="none" strike="noStrike" baseline="0">
            <a:solidFill>
              <a:srgbClr val="808080"/>
            </a:solidFill>
            <a:latin typeface="Times New Roman"/>
            <a:ea typeface="游明朝"/>
            <a:cs typeface="Times New Roman"/>
          </a:endParaRPr>
        </a:p>
        <a:p>
          <a:pPr algn="l" rtl="0">
            <a:defRPr sz="1000"/>
          </a:pPr>
          <a:endParaRPr lang="ja-JP" altLang="en-US" sz="1050" b="0" i="0" u="none" strike="noStrike" baseline="0">
            <a:solidFill>
              <a:srgbClr val="808080"/>
            </a:solidFill>
            <a:latin typeface="Times New Roman"/>
            <a:cs typeface="Times New Roman"/>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182696</xdr:colOff>
      <xdr:row>32</xdr:row>
      <xdr:rowOff>77788</xdr:rowOff>
    </xdr:from>
    <xdr:to>
      <xdr:col>2</xdr:col>
      <xdr:colOff>392906</xdr:colOff>
      <xdr:row>39</xdr:row>
      <xdr:rowOff>11906</xdr:rowOff>
    </xdr:to>
    <xdr:sp macro="" textlink="">
      <xdr:nvSpPr>
        <xdr:cNvPr id="2" name="Oval 1">
          <a:extLst>
            <a:ext uri="{FF2B5EF4-FFF2-40B4-BE49-F238E27FC236}">
              <a16:creationId xmlns:a16="http://schemas.microsoft.com/office/drawing/2014/main" id="{00000000-0008-0000-0700-000002000000}"/>
            </a:ext>
          </a:extLst>
        </xdr:cNvPr>
        <xdr:cNvSpPr>
          <a:spLocks noChangeArrowheads="1"/>
        </xdr:cNvSpPr>
      </xdr:nvSpPr>
      <xdr:spPr bwMode="auto">
        <a:xfrm>
          <a:off x="182696" y="7570788"/>
          <a:ext cx="1410360" cy="1350168"/>
        </a:xfrm>
        <a:prstGeom prst="ellipse">
          <a:avLst/>
        </a:prstGeom>
        <a:noFill/>
        <a:ln w="12700" cap="rnd">
          <a:solidFill>
            <a:srgbClr val="000000"/>
          </a:solidFill>
          <a:prstDash val="sysDot"/>
          <a:round/>
          <a:headEnd/>
          <a:tailEnd/>
        </a:ln>
        <a:extLst>
          <a:ext uri="{909E8E84-426E-40DD-AFC4-6F175D3DCCD1}">
            <a14:hiddenFill xmlns:a14="http://schemas.microsoft.com/office/drawing/2010/main">
              <a:solidFill>
                <a:srgbClr val="FFFFFF"/>
              </a:solidFill>
            </a14:hiddenFill>
          </a:ext>
        </a:extLst>
      </xdr:spPr>
      <xdr:txBody>
        <a:bodyPr vertOverflow="clip" wrap="square" lIns="74295" tIns="8890" rIns="74295" bIns="8890" anchor="t" upright="1"/>
        <a:lstStyle/>
        <a:p>
          <a:pPr algn="l" rtl="0">
            <a:defRPr sz="1000"/>
          </a:pPr>
          <a:r>
            <a:rPr lang="ja-JP" altLang="en-US" sz="1050" b="0" i="0" u="none" strike="noStrike" baseline="0">
              <a:solidFill>
                <a:srgbClr val="808080"/>
              </a:solidFill>
              <a:latin typeface="游明朝"/>
              <a:ea typeface="游明朝"/>
            </a:rPr>
            <a:t>（市受付印）</a:t>
          </a:r>
          <a:endParaRPr lang="ja-JP" altLang="en-US" sz="1050" b="0" i="0" u="none" strike="noStrike" baseline="0">
            <a:solidFill>
              <a:srgbClr val="808080"/>
            </a:solidFill>
            <a:latin typeface="Times New Roman"/>
            <a:ea typeface="游明朝"/>
            <a:cs typeface="Times New Roman"/>
          </a:endParaRPr>
        </a:p>
        <a:p>
          <a:pPr algn="l" rtl="0">
            <a:defRPr sz="1000"/>
          </a:pPr>
          <a:endParaRPr lang="ja-JP" altLang="en-US" sz="1050" b="0" i="0" u="none" strike="noStrike" baseline="0">
            <a:solidFill>
              <a:srgbClr val="808080"/>
            </a:solidFill>
            <a:latin typeface="Times New Roman"/>
            <a:cs typeface="Times New Roman"/>
          </a:endParaRP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10.79.176.19\&#32068;&#32340;\&#31119;&#31049;&#37096;\&#31038;&#20250;&#31119;&#31049;&#35506;\100_&#31038;&#20250;&#31119;&#31049;&#35506;&#65288;&#20196;&#21644;&#65302;&#24180;&#24230;&#65374;&#65289;\03-14-19_&#32769;&#20154;&#12463;&#12521;&#12502;&#36939;&#21942;&#36027;&#35036;&#21161;&#37329;\R08_\04_&#21336;&#20301;&#12539;&#22320;&#22495;&#32769;&#20154;&#12463;&#12521;&#12502;&#35036;&#21161;&#37329;\02_&#23455;&#32318;&#22577;&#21578;\&#32769;&#20154;&#12463;&#12521;&#12502;&#35036;&#21161;&#37329;&#30003;&#35531;&#26360;&#19968;&#24335;%20_&#35352;&#20837;&#20363;.xlsx" TargetMode="External"/><Relationship Id="rId1" Type="http://schemas.openxmlformats.org/officeDocument/2006/relationships/externalLinkPath" Target="&#32769;&#20154;&#12463;&#12521;&#12502;&#35036;&#21161;&#37329;&#30003;&#35531;&#26360;&#19968;&#24335;%20_&#35352;&#20837;&#2036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入力の際の注意事項"/>
      <sheetName val="（１）基本情報シート"/>
      <sheetName val="（２）申請書"/>
      <sheetName val="（３）事業計画書"/>
      <sheetName val="（４）収入支出予算書"/>
      <sheetName val="（５）活動強化推進事業計画書　※単老のみ"/>
      <sheetName val="（６）請求書（単位老人クラブ用）"/>
      <sheetName val="（７）請求書（地域老人クラブ用）"/>
      <sheetName val="集計表"/>
    </sheetNames>
    <sheetDataSet>
      <sheetData sheetId="0" refreshError="1"/>
      <sheetData sheetId="1">
        <row r="10">
          <cell r="F10">
            <v>31</v>
          </cell>
        </row>
      </sheetData>
      <sheetData sheetId="2" refreshError="1"/>
      <sheetData sheetId="3" refreshError="1"/>
      <sheetData sheetId="4" refreshError="1"/>
      <sheetData sheetId="5">
        <row r="12">
          <cell r="M12" t="str">
            <v>はい</v>
          </cell>
        </row>
        <row r="13">
          <cell r="M13" t="str">
            <v>いいえ</v>
          </cell>
        </row>
        <row r="15">
          <cell r="M15" t="str">
            <v>はい</v>
          </cell>
        </row>
        <row r="16">
          <cell r="M16" t="str">
            <v>はい</v>
          </cell>
        </row>
        <row r="17">
          <cell r="M17" t="str">
            <v>いいえ</v>
          </cell>
        </row>
        <row r="20">
          <cell r="M20" t="str">
            <v>いいえ</v>
          </cell>
        </row>
        <row r="22">
          <cell r="M22" t="str">
            <v>いいえ</v>
          </cell>
        </row>
        <row r="24">
          <cell r="M24" t="str">
            <v>はい</v>
          </cell>
        </row>
        <row r="25">
          <cell r="M25" t="str">
            <v>いいえ</v>
          </cell>
        </row>
        <row r="26">
          <cell r="M26" t="str">
            <v>はい</v>
          </cell>
        </row>
        <row r="28">
          <cell r="M28" t="str">
            <v>いいえ</v>
          </cell>
        </row>
        <row r="29">
          <cell r="M29" t="str">
            <v>いいえ</v>
          </cell>
        </row>
        <row r="30">
          <cell r="M30" t="str">
            <v>いいえ</v>
          </cell>
        </row>
        <row r="38">
          <cell r="M38" t="str">
            <v>いいえ</v>
          </cell>
        </row>
        <row r="39">
          <cell r="M39" t="str">
            <v>いいえ</v>
          </cell>
        </row>
        <row r="41">
          <cell r="M41" t="str">
            <v>いいえ</v>
          </cell>
        </row>
        <row r="42">
          <cell r="M42" t="str">
            <v>いいえ</v>
          </cell>
        </row>
        <row r="50">
          <cell r="M50" t="str">
            <v>いいえ</v>
          </cell>
        </row>
        <row r="52">
          <cell r="M52" t="str">
            <v>はい</v>
          </cell>
        </row>
        <row r="54">
          <cell r="M54" t="str">
            <v>はい</v>
          </cell>
        </row>
        <row r="55">
          <cell r="M55" t="str">
            <v>いいえ</v>
          </cell>
        </row>
        <row r="57">
          <cell r="M57" t="str">
            <v>いいえ</v>
          </cell>
        </row>
        <row r="58">
          <cell r="M58" t="str">
            <v>はい</v>
          </cell>
        </row>
      </sheetData>
      <sheetData sheetId="6" refreshError="1"/>
      <sheetData sheetId="7" refreshError="1"/>
      <sheetData sheetId="8"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logoform.jp/f/vaI6a" TargetMode="Externa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4.xml"/><Relationship Id="rId13" Type="http://schemas.openxmlformats.org/officeDocument/2006/relationships/ctrlProp" Target="../ctrlProps/ctrlProp9.xml"/><Relationship Id="rId3" Type="http://schemas.openxmlformats.org/officeDocument/2006/relationships/drawing" Target="../drawings/drawing2.xml"/><Relationship Id="rId7" Type="http://schemas.openxmlformats.org/officeDocument/2006/relationships/ctrlProp" Target="../ctrlProps/ctrlProp3.xml"/><Relationship Id="rId12" Type="http://schemas.openxmlformats.org/officeDocument/2006/relationships/ctrlProp" Target="../ctrlProps/ctrlProp8.xml"/><Relationship Id="rId2" Type="http://schemas.openxmlformats.org/officeDocument/2006/relationships/printerSettings" Target="../printerSettings/printerSettings2.bin"/><Relationship Id="rId1" Type="http://schemas.openxmlformats.org/officeDocument/2006/relationships/hyperlink" Target="mailto:tamba.ichirou@tamba.co.jp" TargetMode="External"/><Relationship Id="rId6" Type="http://schemas.openxmlformats.org/officeDocument/2006/relationships/ctrlProp" Target="../ctrlProps/ctrlProp2.xml"/><Relationship Id="rId11" Type="http://schemas.openxmlformats.org/officeDocument/2006/relationships/ctrlProp" Target="../ctrlProps/ctrlProp7.xml"/><Relationship Id="rId5" Type="http://schemas.openxmlformats.org/officeDocument/2006/relationships/ctrlProp" Target="../ctrlProps/ctrlProp1.xml"/><Relationship Id="rId10" Type="http://schemas.openxmlformats.org/officeDocument/2006/relationships/ctrlProp" Target="../ctrlProps/ctrlProp6.xml"/><Relationship Id="rId4" Type="http://schemas.openxmlformats.org/officeDocument/2006/relationships/vmlDrawing" Target="../drawings/vmlDrawing1.vml"/><Relationship Id="rId9" Type="http://schemas.openxmlformats.org/officeDocument/2006/relationships/ctrlProp" Target="../ctrlProps/ctrlProp5.xml"/><Relationship Id="rId14" Type="http://schemas.openxmlformats.org/officeDocument/2006/relationships/ctrlProp" Target="../ctrlProps/ctrlProp10.xml"/></Relationships>
</file>

<file path=xl/worksheets/_rels/sheet3.xml.rels><?xml version="1.0" encoding="UTF-8" standalone="yes"?>
<Relationships xmlns="http://schemas.openxmlformats.org/package/2006/relationships"><Relationship Id="rId8" Type="http://schemas.openxmlformats.org/officeDocument/2006/relationships/control" Target="../activeX/activeX4.xml"/><Relationship Id="rId3" Type="http://schemas.openxmlformats.org/officeDocument/2006/relationships/vmlDrawing" Target="../drawings/vmlDrawing2.vml"/><Relationship Id="rId7" Type="http://schemas.openxmlformats.org/officeDocument/2006/relationships/control" Target="../activeX/activeX3.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ontrol" Target="../activeX/activeX2.xml"/><Relationship Id="rId5" Type="http://schemas.openxmlformats.org/officeDocument/2006/relationships/image" Target="../media/image2.emf"/><Relationship Id="rId4" Type="http://schemas.openxmlformats.org/officeDocument/2006/relationships/control" Target="../activeX/activeX1.xml"/><Relationship Id="rId9"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4.xml"/><Relationship Id="rId1" Type="http://schemas.openxmlformats.org/officeDocument/2006/relationships/printerSettings" Target="../printerSettings/printerSettings7.bin"/><Relationship Id="rId4" Type="http://schemas.openxmlformats.org/officeDocument/2006/relationships/comments" Target="../comments5.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5.xml"/><Relationship Id="rId1" Type="http://schemas.openxmlformats.org/officeDocument/2006/relationships/printerSettings" Target="../printerSettings/printerSettings8.bin"/><Relationship Id="rId4" Type="http://schemas.openxmlformats.org/officeDocument/2006/relationships/comments" Target="../comments6.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E30FE4-AF12-42DC-AC59-0669502394F6}">
  <sheetPr>
    <tabColor rgb="FFFF0000"/>
    <pageSetUpPr fitToPage="1"/>
  </sheetPr>
  <dimension ref="A1:K16"/>
  <sheetViews>
    <sheetView tabSelected="1" workbookViewId="0">
      <selection activeCell="C12" sqref="C12"/>
    </sheetView>
  </sheetViews>
  <sheetFormatPr defaultRowHeight="14"/>
  <cols>
    <col min="1" max="1" width="3.75" style="46" customWidth="1"/>
    <col min="2" max="2" width="3" style="46" customWidth="1"/>
    <col min="3" max="16384" width="8.6640625" style="46"/>
  </cols>
  <sheetData>
    <row r="1" spans="1:11" ht="19">
      <c r="A1" s="47" t="s">
        <v>264</v>
      </c>
    </row>
    <row r="2" spans="1:11" ht="19">
      <c r="A2" s="47"/>
    </row>
    <row r="3" spans="1:11" ht="18" customHeight="1">
      <c r="B3" s="46">
        <v>1</v>
      </c>
      <c r="C3" s="46" t="s">
        <v>310</v>
      </c>
    </row>
    <row r="4" spans="1:11" ht="18" customHeight="1">
      <c r="C4" s="48" t="s">
        <v>158</v>
      </c>
      <c r="D4" s="49"/>
      <c r="E4" s="49"/>
      <c r="F4" s="49"/>
      <c r="G4" s="49"/>
      <c r="H4" s="49"/>
      <c r="I4" s="49"/>
      <c r="J4" s="49"/>
      <c r="K4" s="49"/>
    </row>
    <row r="5" spans="1:11" ht="18" customHeight="1">
      <c r="C5" s="48" t="s">
        <v>311</v>
      </c>
      <c r="D5" s="49"/>
      <c r="E5" s="49"/>
      <c r="F5" s="49"/>
      <c r="G5" s="49"/>
      <c r="H5" s="49"/>
      <c r="I5" s="49"/>
      <c r="J5" s="49"/>
    </row>
    <row r="6" spans="1:11" ht="18" customHeight="1">
      <c r="B6" s="46">
        <v>2</v>
      </c>
      <c r="C6" s="46" t="s">
        <v>196</v>
      </c>
    </row>
    <row r="7" spans="1:11" ht="18" customHeight="1">
      <c r="B7" s="46">
        <v>3</v>
      </c>
      <c r="C7" s="46" t="s">
        <v>308</v>
      </c>
    </row>
    <row r="8" spans="1:11" ht="18" customHeight="1">
      <c r="C8" s="48" t="s">
        <v>309</v>
      </c>
    </row>
    <row r="9" spans="1:11" ht="18" customHeight="1">
      <c r="B9" s="46">
        <v>4</v>
      </c>
      <c r="C9" s="46" t="s">
        <v>159</v>
      </c>
    </row>
    <row r="10" spans="1:11" ht="18" customHeight="1">
      <c r="C10" s="46" t="s">
        <v>346</v>
      </c>
    </row>
    <row r="11" spans="1:11" ht="18" customHeight="1">
      <c r="C11" s="46" t="s">
        <v>347</v>
      </c>
    </row>
    <row r="12" spans="1:11" ht="18">
      <c r="C12" s="51" t="s">
        <v>211</v>
      </c>
      <c r="D12" s="50" t="s">
        <v>306</v>
      </c>
    </row>
    <row r="13" spans="1:11">
      <c r="G13" s="46" t="s">
        <v>307</v>
      </c>
    </row>
    <row r="16" spans="1:11" ht="18">
      <c r="G16"/>
    </row>
  </sheetData>
  <sheetProtection algorithmName="SHA-512" hashValue="rs1JtB5Elu8FSwS2De34Fw+cBnxjq0L0+HKMhzcXuclbp9Z8/0f1Wp2xtTlvMxg48bSjXjFpxq1U+2s9lGNh3A==" saltValue="DWDUwb3wfmYgqnPqSnvr2w==" spinCount="100000" sheet="1" objects="1" scenarios="1"/>
  <phoneticPr fontId="1"/>
  <hyperlinks>
    <hyperlink ref="D12" r:id="rId1" xr:uid="{3719FB6E-756C-4450-BFD6-680DDA870240}"/>
  </hyperlinks>
  <pageMargins left="0.7" right="0.7" top="0.75" bottom="0.75" header="0.3" footer="0.3"/>
  <pageSetup paperSize="9" scale="94" fitToHeight="0" orientation="landscape" r:id="rId2"/>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00A571-E8D6-4FE8-94F2-B8CECC603959}">
  <sheetPr>
    <tabColor rgb="FFFFC000"/>
    <pageSetUpPr fitToPage="1"/>
  </sheetPr>
  <dimension ref="A1:Y55"/>
  <sheetViews>
    <sheetView topLeftCell="B1" workbookViewId="0">
      <selection activeCell="F9" sqref="F9:O9"/>
    </sheetView>
  </sheetViews>
  <sheetFormatPr defaultRowHeight="20"/>
  <cols>
    <col min="1" max="1" width="4.5" style="83" hidden="1" customWidth="1"/>
    <col min="2" max="2" width="4.6640625" style="53" customWidth="1"/>
    <col min="3" max="3" width="10.6640625" style="53" customWidth="1"/>
    <col min="4" max="4" width="48.1640625" style="53" customWidth="1"/>
    <col min="5" max="5" width="5.9140625" style="53" customWidth="1"/>
    <col min="6" max="15" width="4.58203125" style="53" customWidth="1"/>
    <col min="16" max="16" width="21.83203125" style="53" customWidth="1"/>
    <col min="17" max="20" width="8.6640625" style="53"/>
    <col min="21" max="21" width="36.33203125" style="53" hidden="1" customWidth="1"/>
    <col min="22" max="22" width="18.6640625" style="53" hidden="1" customWidth="1"/>
    <col min="23" max="23" width="39.25" style="53" hidden="1" customWidth="1"/>
    <col min="24" max="25" width="8.6640625" style="53" hidden="1" customWidth="1"/>
    <col min="26" max="16384" width="8.6640625" style="53"/>
  </cols>
  <sheetData>
    <row r="1" spans="2:25">
      <c r="B1" s="52" t="s">
        <v>265</v>
      </c>
    </row>
    <row r="2" spans="2:25">
      <c r="B2" s="53" t="s">
        <v>161</v>
      </c>
    </row>
    <row r="3" spans="2:25">
      <c r="B3" s="53" t="s">
        <v>162</v>
      </c>
    </row>
    <row r="5" spans="2:25">
      <c r="B5" s="53" t="s">
        <v>163</v>
      </c>
    </row>
    <row r="6" spans="2:25">
      <c r="B6" s="53" t="s">
        <v>183</v>
      </c>
      <c r="U6" s="53" t="s">
        <v>208</v>
      </c>
    </row>
    <row r="7" spans="2:25" ht="20.5" customHeight="1">
      <c r="B7" s="192" t="s">
        <v>164</v>
      </c>
      <c r="C7" s="148" t="s">
        <v>27</v>
      </c>
      <c r="D7" s="149"/>
      <c r="E7" s="168"/>
      <c r="F7" s="171">
        <v>46136</v>
      </c>
      <c r="G7" s="171"/>
      <c r="H7" s="171"/>
      <c r="I7" s="171"/>
      <c r="J7" s="171"/>
      <c r="K7" s="171"/>
      <c r="L7" s="171"/>
      <c r="M7" s="171"/>
      <c r="N7" s="171"/>
      <c r="O7" s="171"/>
      <c r="P7" s="119" t="str">
        <f>IF(ISBLANK(F7), "←エラー：未入力です","")</f>
        <v/>
      </c>
      <c r="U7" s="54" t="s">
        <v>203</v>
      </c>
      <c r="V7" s="54" t="s">
        <v>188</v>
      </c>
      <c r="W7" s="57" t="s">
        <v>204</v>
      </c>
      <c r="X7" s="56" t="s">
        <v>205</v>
      </c>
      <c r="Y7" s="56" t="s">
        <v>206</v>
      </c>
    </row>
    <row r="8" spans="2:25" ht="20.5" customHeight="1">
      <c r="B8" s="192"/>
      <c r="C8" s="148" t="s">
        <v>28</v>
      </c>
      <c r="D8" s="149"/>
      <c r="E8" s="168"/>
      <c r="F8" s="157" t="s">
        <v>312</v>
      </c>
      <c r="G8" s="157"/>
      <c r="H8" s="157"/>
      <c r="I8" s="172"/>
      <c r="J8" s="172"/>
      <c r="K8" s="172"/>
      <c r="L8" s="172"/>
      <c r="M8" s="172"/>
      <c r="N8" s="172"/>
      <c r="O8" s="172"/>
      <c r="P8" s="119" t="str">
        <f>IF(ISBLANK(F8), "←エラー：未入力です","")</f>
        <v/>
      </c>
      <c r="U8" s="58" t="s">
        <v>202</v>
      </c>
      <c r="V8" s="58" t="s">
        <v>189</v>
      </c>
      <c r="W8" s="59" t="s">
        <v>195</v>
      </c>
      <c r="X8" s="60">
        <v>42000</v>
      </c>
      <c r="Y8" s="144">
        <f>SUM(X8:X9)</f>
        <v>90000</v>
      </c>
    </row>
    <row r="9" spans="2:25" ht="20.5" customHeight="1">
      <c r="B9" s="192"/>
      <c r="C9" s="148" t="s">
        <v>175</v>
      </c>
      <c r="D9" s="149"/>
      <c r="E9" s="168"/>
      <c r="F9" s="157" t="s">
        <v>198</v>
      </c>
      <c r="G9" s="157"/>
      <c r="H9" s="157"/>
      <c r="I9" s="172"/>
      <c r="J9" s="172"/>
      <c r="K9" s="172"/>
      <c r="L9" s="172"/>
      <c r="M9" s="172"/>
      <c r="N9" s="172"/>
      <c r="O9" s="172"/>
      <c r="P9" s="119" t="str">
        <f t="shared" ref="P9:P14" si="0">IF(ISBLANK(F9), "←エラー：未入力です","")</f>
        <v/>
      </c>
      <c r="U9" s="61" t="s">
        <v>186</v>
      </c>
      <c r="V9" s="61"/>
      <c r="W9" s="62" t="s">
        <v>194</v>
      </c>
      <c r="X9" s="63">
        <v>48000</v>
      </c>
      <c r="Y9" s="145"/>
    </row>
    <row r="10" spans="2:25" ht="20.5" customHeight="1">
      <c r="B10" s="192"/>
      <c r="C10" s="148" t="s">
        <v>185</v>
      </c>
      <c r="D10" s="149"/>
      <c r="E10" s="168"/>
      <c r="F10" s="142">
        <v>31</v>
      </c>
      <c r="G10" s="143"/>
      <c r="H10" s="143"/>
      <c r="I10" s="54" t="s">
        <v>184</v>
      </c>
      <c r="J10" s="97"/>
      <c r="K10" s="98" t="s">
        <v>266</v>
      </c>
      <c r="L10" s="55"/>
      <c r="M10" s="55"/>
      <c r="N10" s="55"/>
      <c r="O10" s="55"/>
      <c r="P10" s="119"/>
      <c r="U10" s="61" t="s">
        <v>186</v>
      </c>
      <c r="V10" s="64" t="s">
        <v>190</v>
      </c>
      <c r="W10" s="62" t="s">
        <v>195</v>
      </c>
      <c r="X10" s="63">
        <v>20000</v>
      </c>
      <c r="Y10" s="146">
        <f>SUM(X10:X11)</f>
        <v>40000</v>
      </c>
    </row>
    <row r="11" spans="2:25" ht="20.5" customHeight="1">
      <c r="B11" s="192"/>
      <c r="C11" s="164" t="s">
        <v>157</v>
      </c>
      <c r="D11" s="169" t="s">
        <v>154</v>
      </c>
      <c r="E11" s="170"/>
      <c r="F11" s="157" t="s">
        <v>313</v>
      </c>
      <c r="G11" s="157"/>
      <c r="H11" s="157"/>
      <c r="I11" s="173"/>
      <c r="J11" s="173"/>
      <c r="K11" s="173"/>
      <c r="L11" s="173"/>
      <c r="M11" s="174"/>
      <c r="N11" s="174"/>
      <c r="O11" s="174"/>
      <c r="P11" s="119" t="str">
        <f t="shared" si="0"/>
        <v/>
      </c>
      <c r="U11" s="61" t="s">
        <v>186</v>
      </c>
      <c r="V11" s="61"/>
      <c r="W11" s="62" t="s">
        <v>194</v>
      </c>
      <c r="X11" s="63">
        <v>20000</v>
      </c>
      <c r="Y11" s="145"/>
    </row>
    <row r="12" spans="2:25" ht="20.5" customHeight="1">
      <c r="B12" s="192"/>
      <c r="C12" s="195"/>
      <c r="D12" s="169" t="s">
        <v>170</v>
      </c>
      <c r="E12" s="170"/>
      <c r="F12" s="148" t="s">
        <v>171</v>
      </c>
      <c r="G12" s="149"/>
      <c r="H12" s="149"/>
      <c r="I12" s="81">
        <v>1</v>
      </c>
      <c r="J12" s="81">
        <v>2</v>
      </c>
      <c r="K12" s="81">
        <v>3</v>
      </c>
      <c r="L12" s="82">
        <v>4</v>
      </c>
      <c r="M12" s="55"/>
      <c r="N12" s="55"/>
      <c r="O12" s="55"/>
      <c r="P12" s="119" t="str">
        <f>IF(ISBLANK(L12), "←エラー：未入力です","")</f>
        <v/>
      </c>
      <c r="U12" s="61" t="s">
        <v>186</v>
      </c>
      <c r="V12" s="61" t="s">
        <v>191</v>
      </c>
      <c r="W12" s="62" t="s">
        <v>195</v>
      </c>
      <c r="X12" s="63">
        <v>10000</v>
      </c>
      <c r="Y12" s="146">
        <f>SUM(X12:X13)</f>
        <v>20000</v>
      </c>
    </row>
    <row r="13" spans="2:25" ht="20.5" customHeight="1">
      <c r="B13" s="192"/>
      <c r="C13" s="195"/>
      <c r="D13" s="169" t="s">
        <v>174</v>
      </c>
      <c r="E13" s="170"/>
      <c r="F13" s="148" t="s">
        <v>133</v>
      </c>
      <c r="G13" s="149"/>
      <c r="H13" s="149"/>
      <c r="I13" s="159" t="s">
        <v>314</v>
      </c>
      <c r="J13" s="159"/>
      <c r="K13" s="159"/>
      <c r="L13" s="159"/>
      <c r="M13" s="175"/>
      <c r="N13" s="175"/>
      <c r="O13" s="176"/>
      <c r="P13" s="119" t="str">
        <f>IF(ISBLANK(I13), "←エラー：未入力です","")</f>
        <v/>
      </c>
      <c r="U13" s="65" t="s">
        <v>186</v>
      </c>
      <c r="V13" s="65"/>
      <c r="W13" s="66" t="s">
        <v>194</v>
      </c>
      <c r="X13" s="67">
        <v>10000</v>
      </c>
      <c r="Y13" s="147"/>
    </row>
    <row r="14" spans="2:25" ht="20.5" customHeight="1">
      <c r="B14" s="192"/>
      <c r="C14" s="195"/>
      <c r="D14" s="169" t="s">
        <v>155</v>
      </c>
      <c r="E14" s="170"/>
      <c r="F14" s="158" t="s">
        <v>315</v>
      </c>
      <c r="G14" s="159"/>
      <c r="H14" s="159"/>
      <c r="I14" s="159"/>
      <c r="J14" s="159"/>
      <c r="K14" s="159"/>
      <c r="L14" s="159"/>
      <c r="M14" s="159"/>
      <c r="N14" s="159"/>
      <c r="O14" s="160"/>
      <c r="P14" s="119" t="str">
        <f t="shared" si="0"/>
        <v/>
      </c>
      <c r="U14" s="68" t="s">
        <v>187</v>
      </c>
      <c r="V14" s="68" t="s">
        <v>192</v>
      </c>
      <c r="W14" s="69" t="s">
        <v>193</v>
      </c>
      <c r="X14" s="70">
        <v>21000</v>
      </c>
      <c r="Y14" s="70">
        <f>SUM(X14)</f>
        <v>21000</v>
      </c>
    </row>
    <row r="15" spans="2:25" ht="20.5" customHeight="1">
      <c r="B15" s="192"/>
      <c r="C15" s="195"/>
      <c r="D15" s="182" t="s">
        <v>156</v>
      </c>
      <c r="E15" s="184"/>
      <c r="F15" s="158" t="s">
        <v>316</v>
      </c>
      <c r="G15" s="159"/>
      <c r="H15" s="159"/>
      <c r="I15" s="159"/>
      <c r="J15" s="159"/>
      <c r="K15" s="159"/>
      <c r="L15" s="159"/>
      <c r="M15" s="159"/>
      <c r="N15" s="159"/>
      <c r="O15" s="160"/>
      <c r="U15" s="65" t="s">
        <v>187</v>
      </c>
      <c r="V15" s="65" t="s">
        <v>190</v>
      </c>
      <c r="W15" s="66" t="s">
        <v>193</v>
      </c>
      <c r="X15" s="67">
        <v>10000</v>
      </c>
      <c r="Y15" s="67">
        <f>SUM(X15)</f>
        <v>10000</v>
      </c>
    </row>
    <row r="16" spans="2:25" ht="20.5" customHeight="1">
      <c r="B16" s="192"/>
      <c r="C16" s="161"/>
      <c r="D16" s="197"/>
      <c r="E16" s="198"/>
      <c r="F16" s="154" t="s">
        <v>305</v>
      </c>
      <c r="G16" s="155"/>
      <c r="H16" s="155"/>
      <c r="I16" s="155"/>
      <c r="J16" s="155"/>
      <c r="K16" s="155"/>
      <c r="L16" s="155"/>
      <c r="M16" s="155"/>
      <c r="N16" s="155"/>
      <c r="O16" s="156"/>
      <c r="X16" s="99"/>
      <c r="Y16" s="99"/>
    </row>
    <row r="17" spans="1:22" ht="20.5" customHeight="1">
      <c r="B17" s="192"/>
      <c r="C17" s="194" t="s">
        <v>165</v>
      </c>
      <c r="D17" s="169" t="s">
        <v>154</v>
      </c>
      <c r="E17" s="170"/>
      <c r="F17" s="177" t="s">
        <v>317</v>
      </c>
      <c r="G17" s="178"/>
      <c r="H17" s="178"/>
      <c r="I17" s="178"/>
      <c r="J17" s="178"/>
      <c r="K17" s="178"/>
      <c r="L17" s="178"/>
      <c r="M17" s="178"/>
      <c r="N17" s="178"/>
      <c r="O17" s="179"/>
      <c r="P17" s="119" t="str">
        <f>IF(ISBLANK(F17), "←エラー：未入力です","")</f>
        <v/>
      </c>
    </row>
    <row r="18" spans="1:22" ht="20.5" customHeight="1">
      <c r="A18" s="83" t="b">
        <v>0</v>
      </c>
      <c r="B18" s="192"/>
      <c r="C18" s="195"/>
      <c r="D18" s="71" t="s">
        <v>212</v>
      </c>
      <c r="E18" s="72"/>
      <c r="F18" s="180"/>
      <c r="G18" s="175"/>
      <c r="H18" s="175"/>
      <c r="I18" s="175"/>
      <c r="J18" s="175"/>
      <c r="K18" s="175"/>
      <c r="L18" s="175"/>
      <c r="M18" s="175"/>
      <c r="N18" s="175"/>
      <c r="O18" s="176"/>
      <c r="U18" s="53" t="s">
        <v>209</v>
      </c>
    </row>
    <row r="19" spans="1:22" ht="20.5" customHeight="1">
      <c r="B19" s="192"/>
      <c r="C19" s="195"/>
      <c r="D19" s="169" t="s">
        <v>174</v>
      </c>
      <c r="E19" s="170"/>
      <c r="F19" s="150" t="s">
        <v>133</v>
      </c>
      <c r="G19" s="151"/>
      <c r="H19" s="151"/>
      <c r="I19" s="185" t="s">
        <v>318</v>
      </c>
      <c r="J19" s="185"/>
      <c r="K19" s="185"/>
      <c r="L19" s="185"/>
      <c r="M19" s="185"/>
      <c r="N19" s="185"/>
      <c r="O19" s="186"/>
      <c r="P19" s="141" t="str">
        <f>IF(ISBLANK(I19), "←エラー：未入力です","")</f>
        <v/>
      </c>
      <c r="U19" s="84" t="str" cm="1">
        <f t="array" ref="U19">_xlfn.IFS(
  AND(F9="単位老人クラブ", F10&gt;=30), V23,
  AND(F9="単位老人クラブ", F10&gt;=16), V24,
  AND(F9="単位老人クラブ", F10&gt;=1), V25,
  AND(F9="地域老人クラブ", F10&gt;=30), V26,
  AND(F9="地域老人クラブ", F10&gt;=16), V27,
  AND(F9="地域老人クラブ", F10&lt;16), "対象外（16人以上必要）",
  TRUE, "")</f>
        <v>30人以上</v>
      </c>
    </row>
    <row r="20" spans="1:22" ht="20.5" customHeight="1">
      <c r="A20" s="83" t="b">
        <v>0</v>
      </c>
      <c r="B20" s="192"/>
      <c r="C20" s="195"/>
      <c r="D20" s="71" t="s">
        <v>213</v>
      </c>
      <c r="E20" s="72"/>
      <c r="F20" s="152"/>
      <c r="G20" s="153"/>
      <c r="H20" s="153"/>
      <c r="I20" s="187"/>
      <c r="J20" s="187"/>
      <c r="K20" s="187"/>
      <c r="L20" s="187"/>
      <c r="M20" s="187"/>
      <c r="N20" s="187"/>
      <c r="O20" s="188"/>
      <c r="P20" s="141"/>
    </row>
    <row r="21" spans="1:22" ht="20.5" customHeight="1">
      <c r="B21" s="192"/>
      <c r="C21" s="195"/>
      <c r="D21" s="169" t="s">
        <v>155</v>
      </c>
      <c r="E21" s="170"/>
      <c r="F21" s="177" t="s">
        <v>319</v>
      </c>
      <c r="G21" s="178"/>
      <c r="H21" s="178"/>
      <c r="I21" s="178"/>
      <c r="J21" s="178"/>
      <c r="K21" s="178"/>
      <c r="L21" s="178"/>
      <c r="M21" s="178"/>
      <c r="N21" s="178"/>
      <c r="O21" s="179"/>
      <c r="P21" s="141" t="str">
        <f>IF(ISBLANK(F21), "←エラー：未入力です","")</f>
        <v/>
      </c>
      <c r="U21" s="73" t="s">
        <v>207</v>
      </c>
      <c r="V21" s="73"/>
    </row>
    <row r="22" spans="1:22" ht="20.5" customHeight="1">
      <c r="A22" s="83" t="b">
        <v>0</v>
      </c>
      <c r="B22" s="192"/>
      <c r="C22" s="195"/>
      <c r="D22" s="71" t="s">
        <v>214</v>
      </c>
      <c r="E22" s="74"/>
      <c r="F22" s="180"/>
      <c r="G22" s="175"/>
      <c r="H22" s="175"/>
      <c r="I22" s="175"/>
      <c r="J22" s="175"/>
      <c r="K22" s="175"/>
      <c r="L22" s="175"/>
      <c r="M22" s="175"/>
      <c r="N22" s="175"/>
      <c r="O22" s="176"/>
      <c r="P22" s="141"/>
      <c r="U22" s="75" t="s">
        <v>203</v>
      </c>
      <c r="V22" s="76" t="s">
        <v>188</v>
      </c>
    </row>
    <row r="23" spans="1:22" ht="20.5" customHeight="1">
      <c r="B23" s="192"/>
      <c r="C23" s="195"/>
      <c r="D23" s="169" t="s">
        <v>156</v>
      </c>
      <c r="E23" s="170"/>
      <c r="F23" s="181" t="s">
        <v>320</v>
      </c>
      <c r="G23" s="159"/>
      <c r="H23" s="159"/>
      <c r="I23" s="159"/>
      <c r="J23" s="159"/>
      <c r="K23" s="159"/>
      <c r="L23" s="159"/>
      <c r="M23" s="159"/>
      <c r="N23" s="159"/>
      <c r="O23" s="160"/>
      <c r="U23" s="68" t="s">
        <v>197</v>
      </c>
      <c r="V23" s="69" t="s">
        <v>189</v>
      </c>
    </row>
    <row r="24" spans="1:22" ht="20.5" customHeight="1">
      <c r="A24" s="83" t="b">
        <v>0</v>
      </c>
      <c r="B24" s="192"/>
      <c r="C24" s="161"/>
      <c r="D24" s="71" t="s">
        <v>215</v>
      </c>
      <c r="E24" s="74"/>
      <c r="F24" s="182" t="s">
        <v>180</v>
      </c>
      <c r="G24" s="183"/>
      <c r="H24" s="183"/>
      <c r="I24" s="183"/>
      <c r="J24" s="183"/>
      <c r="K24" s="183"/>
      <c r="L24" s="183"/>
      <c r="M24" s="183"/>
      <c r="N24" s="183"/>
      <c r="O24" s="184"/>
      <c r="U24" s="61" t="s">
        <v>197</v>
      </c>
      <c r="V24" s="62" t="s">
        <v>199</v>
      </c>
    </row>
    <row r="25" spans="1:22" ht="20.5" customHeight="1">
      <c r="B25" s="192"/>
      <c r="C25" s="163" t="s">
        <v>166</v>
      </c>
      <c r="D25" s="169" t="s">
        <v>154</v>
      </c>
      <c r="E25" s="170"/>
      <c r="F25" s="177"/>
      <c r="G25" s="178"/>
      <c r="H25" s="178"/>
      <c r="I25" s="178"/>
      <c r="J25" s="178"/>
      <c r="K25" s="178"/>
      <c r="L25" s="178"/>
      <c r="M25" s="178"/>
      <c r="N25" s="178"/>
      <c r="O25" s="179"/>
      <c r="U25" s="61" t="s">
        <v>197</v>
      </c>
      <c r="V25" s="62" t="s">
        <v>200</v>
      </c>
    </row>
    <row r="26" spans="1:22" ht="20.5" customHeight="1">
      <c r="A26" s="83" t="b">
        <v>1</v>
      </c>
      <c r="B26" s="192"/>
      <c r="C26" s="162"/>
      <c r="D26" s="71" t="s">
        <v>212</v>
      </c>
      <c r="E26" s="72"/>
      <c r="F26" s="180"/>
      <c r="G26" s="175"/>
      <c r="H26" s="175"/>
      <c r="I26" s="175"/>
      <c r="J26" s="175"/>
      <c r="K26" s="175"/>
      <c r="L26" s="175"/>
      <c r="M26" s="175"/>
      <c r="N26" s="175"/>
      <c r="O26" s="176"/>
      <c r="U26" s="61" t="s">
        <v>198</v>
      </c>
      <c r="V26" s="62" t="s">
        <v>201</v>
      </c>
    </row>
    <row r="27" spans="1:22" ht="20.5" customHeight="1">
      <c r="B27" s="192"/>
      <c r="C27" s="162"/>
      <c r="D27" s="169" t="s">
        <v>174</v>
      </c>
      <c r="E27" s="170"/>
      <c r="F27" s="150" t="s">
        <v>133</v>
      </c>
      <c r="G27" s="151"/>
      <c r="H27" s="151"/>
      <c r="I27" s="185"/>
      <c r="J27" s="185"/>
      <c r="K27" s="185"/>
      <c r="L27" s="185"/>
      <c r="M27" s="185"/>
      <c r="N27" s="185"/>
      <c r="O27" s="186"/>
      <c r="U27" s="65" t="s">
        <v>198</v>
      </c>
      <c r="V27" s="66" t="s">
        <v>199</v>
      </c>
    </row>
    <row r="28" spans="1:22" ht="20.5" customHeight="1">
      <c r="A28" s="83" t="b">
        <v>1</v>
      </c>
      <c r="B28" s="192"/>
      <c r="C28" s="162"/>
      <c r="D28" s="71" t="s">
        <v>213</v>
      </c>
      <c r="E28" s="72"/>
      <c r="F28" s="152"/>
      <c r="G28" s="153"/>
      <c r="H28" s="153"/>
      <c r="I28" s="187"/>
      <c r="J28" s="187"/>
      <c r="K28" s="187"/>
      <c r="L28" s="187"/>
      <c r="M28" s="187"/>
      <c r="N28" s="187"/>
      <c r="O28" s="188"/>
    </row>
    <row r="29" spans="1:22" ht="20.5" customHeight="1">
      <c r="B29" s="192"/>
      <c r="C29" s="162"/>
      <c r="D29" s="169" t="s">
        <v>155</v>
      </c>
      <c r="E29" s="170"/>
      <c r="F29" s="177"/>
      <c r="G29" s="178"/>
      <c r="H29" s="178"/>
      <c r="I29" s="178"/>
      <c r="J29" s="178"/>
      <c r="K29" s="178"/>
      <c r="L29" s="178"/>
      <c r="M29" s="178"/>
      <c r="N29" s="178"/>
      <c r="O29" s="179"/>
    </row>
    <row r="30" spans="1:22" ht="20.5" customHeight="1">
      <c r="A30" s="83" t="b">
        <v>1</v>
      </c>
      <c r="B30" s="192"/>
      <c r="C30" s="162"/>
      <c r="D30" s="71" t="s">
        <v>214</v>
      </c>
      <c r="E30" s="74"/>
      <c r="F30" s="180"/>
      <c r="G30" s="175"/>
      <c r="H30" s="175"/>
      <c r="I30" s="175"/>
      <c r="J30" s="175"/>
      <c r="K30" s="175"/>
      <c r="L30" s="175"/>
      <c r="M30" s="175"/>
      <c r="N30" s="175"/>
      <c r="O30" s="176"/>
    </row>
    <row r="31" spans="1:22" ht="20.5" customHeight="1">
      <c r="B31" s="192"/>
      <c r="C31" s="162"/>
      <c r="D31" s="169" t="s">
        <v>156</v>
      </c>
      <c r="E31" s="170"/>
      <c r="F31" s="158"/>
      <c r="G31" s="159"/>
      <c r="H31" s="159"/>
      <c r="I31" s="159"/>
      <c r="J31" s="159"/>
      <c r="K31" s="159"/>
      <c r="L31" s="159"/>
      <c r="M31" s="159"/>
      <c r="N31" s="159"/>
      <c r="O31" s="160"/>
    </row>
    <row r="32" spans="1:22" ht="20.5" customHeight="1" thickBot="1">
      <c r="A32" s="83" t="b">
        <v>0</v>
      </c>
      <c r="B32" s="193"/>
      <c r="C32" s="164"/>
      <c r="D32" s="116" t="s">
        <v>215</v>
      </c>
      <c r="E32" s="117"/>
      <c r="F32" s="191" t="s">
        <v>180</v>
      </c>
      <c r="G32" s="191"/>
      <c r="H32" s="191"/>
      <c r="I32" s="191"/>
      <c r="J32" s="191"/>
      <c r="K32" s="191"/>
      <c r="L32" s="191"/>
      <c r="M32" s="191"/>
      <c r="N32" s="191"/>
      <c r="O32" s="191"/>
    </row>
    <row r="33" spans="1:21" ht="20.5" customHeight="1" thickBot="1">
      <c r="A33" s="83" t="b">
        <v>0</v>
      </c>
      <c r="B33" s="199" t="s">
        <v>216</v>
      </c>
      <c r="C33" s="200"/>
      <c r="D33" s="138" t="s">
        <v>304</v>
      </c>
      <c r="E33" s="118"/>
      <c r="F33" s="201" t="str">
        <f>IF(A33=TRUE, "概算払い", "精算払い")</f>
        <v>精算払い</v>
      </c>
      <c r="G33" s="202"/>
      <c r="H33" s="202"/>
      <c r="I33" s="202"/>
      <c r="J33" s="202"/>
      <c r="K33" s="202"/>
      <c r="L33" s="202"/>
      <c r="M33" s="202"/>
      <c r="N33" s="202"/>
      <c r="O33" s="203"/>
      <c r="U33" s="53" t="str">
        <f>IF(A33=TRUE, "【補助金概算払精算書】", "【補助金請求額】")</f>
        <v>【補助金請求額】</v>
      </c>
    </row>
    <row r="34" spans="1:21" ht="20.5" customHeight="1">
      <c r="B34" s="189" t="s">
        <v>167</v>
      </c>
      <c r="C34" s="161" t="s">
        <v>136</v>
      </c>
      <c r="D34" s="161"/>
      <c r="E34" s="161"/>
      <c r="F34" s="157" t="s">
        <v>321</v>
      </c>
      <c r="G34" s="157"/>
      <c r="H34" s="157"/>
      <c r="I34" s="157"/>
      <c r="J34" s="157"/>
      <c r="K34" s="157"/>
      <c r="L34" s="157"/>
      <c r="M34" s="157"/>
      <c r="N34" s="157"/>
      <c r="O34" s="157"/>
      <c r="P34" s="119" t="str">
        <f>IF(ISBLANK(F34), "←エラー：未入力です","")</f>
        <v/>
      </c>
    </row>
    <row r="35" spans="1:21" ht="20.5" customHeight="1">
      <c r="B35" s="189"/>
      <c r="C35" s="162" t="s">
        <v>168</v>
      </c>
      <c r="D35" s="162"/>
      <c r="E35" s="162"/>
      <c r="F35" s="165" t="s">
        <v>322</v>
      </c>
      <c r="G35" s="166"/>
      <c r="H35" s="166"/>
      <c r="I35" s="166"/>
      <c r="J35" s="166"/>
      <c r="K35" s="166"/>
      <c r="L35" s="166"/>
      <c r="M35" s="166"/>
      <c r="N35" s="166"/>
      <c r="O35" s="167"/>
      <c r="P35" s="119" t="str">
        <f>IF(ISBLANK(F35), "←エラー：未入力です","")</f>
        <v/>
      </c>
    </row>
    <row r="36" spans="1:21" ht="20.5" customHeight="1">
      <c r="B36" s="189"/>
      <c r="C36" s="162" t="s">
        <v>169</v>
      </c>
      <c r="D36" s="162"/>
      <c r="E36" s="162"/>
      <c r="F36" s="157" t="s">
        <v>323</v>
      </c>
      <c r="G36" s="157"/>
      <c r="H36" s="157"/>
      <c r="P36" s="119" t="str">
        <f>IF(ISBLANK(F36), "←エラー：未入力です","")</f>
        <v/>
      </c>
    </row>
    <row r="37" spans="1:21" ht="20.5" customHeight="1">
      <c r="B37" s="189"/>
      <c r="C37" s="162" t="s">
        <v>139</v>
      </c>
      <c r="D37" s="162"/>
      <c r="E37" s="162"/>
      <c r="F37" s="80">
        <v>1</v>
      </c>
      <c r="G37" s="80">
        <v>2</v>
      </c>
      <c r="H37" s="80">
        <v>3</v>
      </c>
      <c r="I37" s="80">
        <v>4</v>
      </c>
      <c r="J37" s="80">
        <v>5</v>
      </c>
      <c r="K37" s="80">
        <v>6</v>
      </c>
      <c r="L37" s="80">
        <v>7</v>
      </c>
      <c r="P37" s="119" t="str">
        <f>IF(ISBLANK(L37), "←エラー：未入力です","")</f>
        <v/>
      </c>
    </row>
    <row r="38" spans="1:21" ht="20.5" customHeight="1">
      <c r="B38" s="189"/>
      <c r="C38" s="162" t="s">
        <v>177</v>
      </c>
      <c r="D38" s="162"/>
      <c r="E38" s="162"/>
      <c r="F38" s="158" t="s">
        <v>324</v>
      </c>
      <c r="G38" s="159"/>
      <c r="H38" s="159"/>
      <c r="I38" s="159"/>
      <c r="J38" s="159"/>
      <c r="K38" s="159"/>
      <c r="L38" s="159"/>
      <c r="M38" s="159"/>
      <c r="N38" s="159"/>
      <c r="O38" s="160"/>
      <c r="P38" s="119" t="str">
        <f>IF(ISBLANK(F38), "←エラー：未入力です","")</f>
        <v/>
      </c>
    </row>
    <row r="39" spans="1:21" ht="20.5" customHeight="1">
      <c r="B39" s="190"/>
      <c r="C39" s="162" t="s">
        <v>176</v>
      </c>
      <c r="D39" s="162"/>
      <c r="E39" s="162"/>
      <c r="F39" s="158" t="s">
        <v>325</v>
      </c>
      <c r="G39" s="159"/>
      <c r="H39" s="159"/>
      <c r="I39" s="159"/>
      <c r="J39" s="159"/>
      <c r="K39" s="159"/>
      <c r="L39" s="159"/>
      <c r="M39" s="159"/>
      <c r="N39" s="159"/>
      <c r="O39" s="160"/>
      <c r="P39" s="119" t="str">
        <f>IF(ISBLANK(F39), "←エラー：未入力です","")</f>
        <v/>
      </c>
    </row>
    <row r="40" spans="1:21" ht="20.5" customHeight="1">
      <c r="C40" s="77" t="s">
        <v>172</v>
      </c>
    </row>
    <row r="41" spans="1:21" ht="20.5" customHeight="1">
      <c r="C41" s="77" t="s">
        <v>173</v>
      </c>
    </row>
    <row r="42" spans="1:21" ht="20.5" customHeight="1">
      <c r="C42" s="77"/>
    </row>
    <row r="43" spans="1:21" ht="20.5" customHeight="1">
      <c r="B43" s="53" t="s">
        <v>182</v>
      </c>
      <c r="C43" s="77"/>
    </row>
    <row r="44" spans="1:21" ht="20.5" customHeight="1">
      <c r="A44" s="83" t="b">
        <v>0</v>
      </c>
      <c r="B44" s="192" t="s">
        <v>181</v>
      </c>
      <c r="C44" s="204" t="s">
        <v>223</v>
      </c>
      <c r="D44" s="204"/>
      <c r="E44" s="74"/>
    </row>
    <row r="45" spans="1:21" ht="20.5" customHeight="1">
      <c r="B45" s="192"/>
      <c r="C45" s="162" t="s">
        <v>157</v>
      </c>
      <c r="D45" s="191" t="s">
        <v>154</v>
      </c>
      <c r="E45" s="191"/>
      <c r="F45" s="157" t="s">
        <v>327</v>
      </c>
      <c r="G45" s="157"/>
      <c r="H45" s="157"/>
      <c r="I45" s="157"/>
      <c r="J45" s="157"/>
      <c r="K45" s="157"/>
      <c r="L45" s="157"/>
      <c r="M45" s="157"/>
      <c r="N45" s="157"/>
      <c r="O45" s="157"/>
    </row>
    <row r="46" spans="1:21" ht="20.5" customHeight="1">
      <c r="B46" s="192"/>
      <c r="C46" s="162"/>
      <c r="D46" s="191" t="s">
        <v>170</v>
      </c>
      <c r="E46" s="191"/>
      <c r="F46" s="148" t="s">
        <v>171</v>
      </c>
      <c r="G46" s="149"/>
      <c r="H46" s="149"/>
      <c r="I46" s="81">
        <v>3</v>
      </c>
      <c r="J46" s="81">
        <v>6</v>
      </c>
      <c r="K46" s="81">
        <v>0</v>
      </c>
      <c r="L46" s="82">
        <v>2</v>
      </c>
      <c r="M46" s="55"/>
      <c r="N46" s="55"/>
      <c r="O46" s="55"/>
    </row>
    <row r="47" spans="1:21" ht="20.5" customHeight="1">
      <c r="B47" s="192"/>
      <c r="C47" s="162"/>
      <c r="D47" s="191" t="s">
        <v>174</v>
      </c>
      <c r="E47" s="191"/>
      <c r="F47" s="148" t="s">
        <v>133</v>
      </c>
      <c r="G47" s="149"/>
      <c r="H47" s="149"/>
      <c r="I47" s="159" t="s">
        <v>314</v>
      </c>
      <c r="J47" s="159"/>
      <c r="K47" s="159"/>
      <c r="L47" s="159"/>
      <c r="M47" s="175"/>
      <c r="N47" s="175"/>
      <c r="O47" s="176"/>
    </row>
    <row r="48" spans="1:21" ht="20.5" customHeight="1">
      <c r="B48" s="192"/>
      <c r="C48" s="162"/>
      <c r="D48" s="191" t="s">
        <v>155</v>
      </c>
      <c r="E48" s="191"/>
      <c r="F48" s="158" t="s">
        <v>326</v>
      </c>
      <c r="G48" s="159"/>
      <c r="H48" s="159"/>
      <c r="I48" s="159"/>
      <c r="J48" s="159"/>
      <c r="K48" s="159"/>
      <c r="L48" s="159"/>
      <c r="M48" s="159"/>
      <c r="N48" s="159"/>
      <c r="O48" s="160"/>
    </row>
    <row r="49" spans="2:16">
      <c r="B49" s="192"/>
      <c r="C49" s="162"/>
      <c r="D49" s="191" t="s">
        <v>156</v>
      </c>
      <c r="E49" s="191"/>
      <c r="F49" s="158"/>
      <c r="G49" s="159"/>
      <c r="H49" s="159"/>
      <c r="I49" s="159"/>
      <c r="J49" s="159"/>
      <c r="K49" s="159"/>
      <c r="L49" s="159"/>
      <c r="M49" s="159"/>
      <c r="N49" s="159"/>
      <c r="O49" s="160"/>
    </row>
    <row r="50" spans="2:16">
      <c r="B50" s="192"/>
      <c r="C50" s="162"/>
      <c r="D50" s="191"/>
      <c r="E50" s="191"/>
      <c r="F50" s="191" t="s">
        <v>180</v>
      </c>
      <c r="G50" s="191"/>
      <c r="H50" s="191"/>
      <c r="I50" s="191"/>
      <c r="J50" s="191"/>
      <c r="K50" s="191"/>
      <c r="L50" s="191"/>
      <c r="M50" s="191"/>
      <c r="N50" s="191"/>
      <c r="O50" s="191"/>
    </row>
    <row r="51" spans="2:16">
      <c r="C51" s="78"/>
      <c r="D51" s="79"/>
      <c r="E51" s="79"/>
      <c r="F51" s="79"/>
      <c r="G51" s="79"/>
      <c r="H51" s="79"/>
      <c r="I51" s="79"/>
      <c r="J51" s="79"/>
      <c r="K51" s="79"/>
      <c r="L51" s="79"/>
      <c r="M51" s="79"/>
      <c r="N51" s="79"/>
      <c r="O51" s="79"/>
    </row>
    <row r="52" spans="2:16">
      <c r="C52" s="53" t="s">
        <v>12</v>
      </c>
    </row>
    <row r="53" spans="2:16">
      <c r="C53" s="53" t="s">
        <v>22</v>
      </c>
      <c r="I53" s="196" cm="1">
        <f t="array" ref="I53">_xlfn.IFS(
  AND(F9="単位老人クラブ", U19="30人以上"), X8,
  AND(F9="単位老人クラブ", U19="16人以上30人未満"), X10,
  AND(F9="単位老人クラブ", U19="15人以下"), X12,
  AND(F9="地域老人クラブ", U19="30人以上"), X14,
  AND(F9="地域老人クラブ", U19="16人以上30人未満"), X15,
  TRUE, "")</f>
        <v>21000</v>
      </c>
      <c r="J53" s="196"/>
      <c r="K53" s="196"/>
      <c r="L53" s="196"/>
      <c r="M53" s="196"/>
      <c r="N53" s="196"/>
      <c r="O53" s="196"/>
      <c r="P53" s="53" t="s">
        <v>77</v>
      </c>
    </row>
    <row r="54" spans="2:16">
      <c r="C54" s="53" t="s">
        <v>23</v>
      </c>
      <c r="I54" s="196" t="str" cm="1">
        <f t="array" ref="I54">_xlfn.IFS(
  AND(F9="単位老人クラブ", U19="30人以上"), X9,
  AND(F9="単位老人クラブ", U19="16人以上30人未満"), X11,
  AND(F9="単位老人クラブ", U19="15人以下"), X13,
  TRUE, "")</f>
        <v/>
      </c>
      <c r="J54" s="196"/>
      <c r="K54" s="196"/>
      <c r="L54" s="196"/>
      <c r="M54" s="196"/>
      <c r="N54" s="196"/>
      <c r="O54" s="196"/>
      <c r="P54" s="53" t="s">
        <v>77</v>
      </c>
    </row>
    <row r="55" spans="2:16">
      <c r="C55" s="53" t="s">
        <v>210</v>
      </c>
    </row>
  </sheetData>
  <sheetProtection algorithmName="SHA-512" hashValue="yXo+2IYveCJSbJzBBX/h8fDQ2uIRlKIkOt+3io1ga9oDHAztP3A0vKlr6b9ygRoBxO3bFv6MNXhsn46zG2Od5w==" saltValue="u2+BT9Ck3uKV+NhJYjzmvA==" spinCount="100000" sheet="1" objects="1" scenarios="1"/>
  <mergeCells count="80">
    <mergeCell ref="C11:C16"/>
    <mergeCell ref="D15:E16"/>
    <mergeCell ref="C45:C50"/>
    <mergeCell ref="F50:O50"/>
    <mergeCell ref="D49:E50"/>
    <mergeCell ref="B33:C33"/>
    <mergeCell ref="F33:O33"/>
    <mergeCell ref="C44:D44"/>
    <mergeCell ref="D48:E48"/>
    <mergeCell ref="F48:O48"/>
    <mergeCell ref="F49:O49"/>
    <mergeCell ref="F45:O45"/>
    <mergeCell ref="D46:E46"/>
    <mergeCell ref="F46:H46"/>
    <mergeCell ref="D47:E47"/>
    <mergeCell ref="F47:H47"/>
    <mergeCell ref="I47:O47"/>
    <mergeCell ref="B44:B50"/>
    <mergeCell ref="I53:O53"/>
    <mergeCell ref="I54:O54"/>
    <mergeCell ref="D45:E45"/>
    <mergeCell ref="B34:B39"/>
    <mergeCell ref="C39:E39"/>
    <mergeCell ref="F39:O39"/>
    <mergeCell ref="F31:O31"/>
    <mergeCell ref="F32:O32"/>
    <mergeCell ref="B7:B32"/>
    <mergeCell ref="F9:O9"/>
    <mergeCell ref="C17:C24"/>
    <mergeCell ref="F17:O18"/>
    <mergeCell ref="I19:O20"/>
    <mergeCell ref="F21:O22"/>
    <mergeCell ref="D19:E19"/>
    <mergeCell ref="D17:E17"/>
    <mergeCell ref="D21:E21"/>
    <mergeCell ref="D23:E23"/>
    <mergeCell ref="D31:E31"/>
    <mergeCell ref="D29:E29"/>
    <mergeCell ref="F14:O14"/>
    <mergeCell ref="F23:O23"/>
    <mergeCell ref="F24:O24"/>
    <mergeCell ref="F15:O15"/>
    <mergeCell ref="D27:E27"/>
    <mergeCell ref="I27:O28"/>
    <mergeCell ref="D25:E25"/>
    <mergeCell ref="F25:O26"/>
    <mergeCell ref="F27:H28"/>
    <mergeCell ref="C25:C32"/>
    <mergeCell ref="F34:O34"/>
    <mergeCell ref="F35:O35"/>
    <mergeCell ref="C7:E7"/>
    <mergeCell ref="C8:E8"/>
    <mergeCell ref="D11:E11"/>
    <mergeCell ref="D13:E13"/>
    <mergeCell ref="D14:E14"/>
    <mergeCell ref="C9:E9"/>
    <mergeCell ref="D12:E12"/>
    <mergeCell ref="C10:E10"/>
    <mergeCell ref="F7:O7"/>
    <mergeCell ref="F8:O8"/>
    <mergeCell ref="F11:O11"/>
    <mergeCell ref="I13:O13"/>
    <mergeCell ref="F29:O30"/>
    <mergeCell ref="F36:H36"/>
    <mergeCell ref="F38:O38"/>
    <mergeCell ref="C34:E34"/>
    <mergeCell ref="C35:E35"/>
    <mergeCell ref="C36:E36"/>
    <mergeCell ref="C37:E37"/>
    <mergeCell ref="C38:E38"/>
    <mergeCell ref="P21:P22"/>
    <mergeCell ref="F10:H10"/>
    <mergeCell ref="Y8:Y9"/>
    <mergeCell ref="Y10:Y11"/>
    <mergeCell ref="Y12:Y13"/>
    <mergeCell ref="P19:P20"/>
    <mergeCell ref="F12:H12"/>
    <mergeCell ref="F13:H13"/>
    <mergeCell ref="F19:H20"/>
    <mergeCell ref="F16:O16"/>
  </mergeCells>
  <phoneticPr fontId="1"/>
  <conditionalFormatting sqref="F17:O18">
    <cfRule type="expression" dxfId="8" priority="15">
      <formula>$A$18=TRUE</formula>
    </cfRule>
  </conditionalFormatting>
  <conditionalFormatting sqref="I19:O20">
    <cfRule type="expression" dxfId="7" priority="14">
      <formula>$A$20=TRUE</formula>
    </cfRule>
  </conditionalFormatting>
  <conditionalFormatting sqref="F21:O22">
    <cfRule type="expression" dxfId="6" priority="13">
      <formula>$A$22=TRUE</formula>
    </cfRule>
  </conditionalFormatting>
  <conditionalFormatting sqref="F25:O26">
    <cfRule type="expression" dxfId="5" priority="10">
      <formula>$A$26=TRUE</formula>
    </cfRule>
  </conditionalFormatting>
  <conditionalFormatting sqref="I27:O28">
    <cfRule type="expression" dxfId="4" priority="9">
      <formula>$A$28=TRUE</formula>
    </cfRule>
  </conditionalFormatting>
  <conditionalFormatting sqref="F29:O30">
    <cfRule type="expression" dxfId="3" priority="8">
      <formula>$A$30=TRUE</formula>
    </cfRule>
  </conditionalFormatting>
  <conditionalFormatting sqref="F31:O32">
    <cfRule type="expression" dxfId="2" priority="7">
      <formula>$A$32=TRUE</formula>
    </cfRule>
  </conditionalFormatting>
  <conditionalFormatting sqref="F23:F24">
    <cfRule type="expression" dxfId="1" priority="6">
      <formula>$A$24=TRUE</formula>
    </cfRule>
  </conditionalFormatting>
  <conditionalFormatting sqref="F45:O50">
    <cfRule type="expression" dxfId="0" priority="5">
      <formula>$A$44=TRUE</formula>
    </cfRule>
  </conditionalFormatting>
  <hyperlinks>
    <hyperlink ref="F23" r:id="rId1" xr:uid="{CC293571-AD98-40FC-8730-DD6017F126A9}"/>
  </hyperlinks>
  <pageMargins left="0.7" right="0.7" top="0.75" bottom="0.75" header="0.3" footer="0.3"/>
  <pageSetup paperSize="9" scale="46" fitToHeight="0"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9217" r:id="rId5" name="Check Box 1">
              <controlPr locked="0" defaultSize="0" autoFill="0" autoLine="0" autoPict="0">
                <anchor moveWithCells="1">
                  <from>
                    <xdr:col>4</xdr:col>
                    <xdr:colOff>107950</xdr:colOff>
                    <xdr:row>16</xdr:row>
                    <xdr:rowOff>241300</xdr:rowOff>
                  </from>
                  <to>
                    <xdr:col>5</xdr:col>
                    <xdr:colOff>50800</xdr:colOff>
                    <xdr:row>18</xdr:row>
                    <xdr:rowOff>12700</xdr:rowOff>
                  </to>
                </anchor>
              </controlPr>
            </control>
          </mc:Choice>
        </mc:AlternateContent>
        <mc:AlternateContent xmlns:mc="http://schemas.openxmlformats.org/markup-compatibility/2006">
          <mc:Choice Requires="x14">
            <control shapeId="9218" r:id="rId6" name="Check Box 2">
              <controlPr locked="0" defaultSize="0" autoFill="0" autoLine="0" autoPict="0">
                <anchor moveWithCells="1">
                  <from>
                    <xdr:col>4</xdr:col>
                    <xdr:colOff>114300</xdr:colOff>
                    <xdr:row>18</xdr:row>
                    <xdr:rowOff>234950</xdr:rowOff>
                  </from>
                  <to>
                    <xdr:col>5</xdr:col>
                    <xdr:colOff>57150</xdr:colOff>
                    <xdr:row>20</xdr:row>
                    <xdr:rowOff>12700</xdr:rowOff>
                  </to>
                </anchor>
              </controlPr>
            </control>
          </mc:Choice>
        </mc:AlternateContent>
        <mc:AlternateContent xmlns:mc="http://schemas.openxmlformats.org/markup-compatibility/2006">
          <mc:Choice Requires="x14">
            <control shapeId="9219" r:id="rId7" name="Check Box 3">
              <controlPr locked="0" defaultSize="0" autoFill="0" autoLine="0" autoPict="0">
                <anchor moveWithCells="1">
                  <from>
                    <xdr:col>4</xdr:col>
                    <xdr:colOff>120650</xdr:colOff>
                    <xdr:row>20</xdr:row>
                    <xdr:rowOff>228600</xdr:rowOff>
                  </from>
                  <to>
                    <xdr:col>5</xdr:col>
                    <xdr:colOff>69850</xdr:colOff>
                    <xdr:row>22</xdr:row>
                    <xdr:rowOff>0</xdr:rowOff>
                  </to>
                </anchor>
              </controlPr>
            </control>
          </mc:Choice>
        </mc:AlternateContent>
        <mc:AlternateContent xmlns:mc="http://schemas.openxmlformats.org/markup-compatibility/2006">
          <mc:Choice Requires="x14">
            <control shapeId="9220" r:id="rId8" name="Check Box 4">
              <controlPr locked="0" defaultSize="0" autoFill="0" autoLine="0" autoPict="0">
                <anchor moveWithCells="1">
                  <from>
                    <xdr:col>4</xdr:col>
                    <xdr:colOff>120650</xdr:colOff>
                    <xdr:row>22</xdr:row>
                    <xdr:rowOff>234950</xdr:rowOff>
                  </from>
                  <to>
                    <xdr:col>5</xdr:col>
                    <xdr:colOff>63500</xdr:colOff>
                    <xdr:row>24</xdr:row>
                    <xdr:rowOff>6350</xdr:rowOff>
                  </to>
                </anchor>
              </controlPr>
            </control>
          </mc:Choice>
        </mc:AlternateContent>
        <mc:AlternateContent xmlns:mc="http://schemas.openxmlformats.org/markup-compatibility/2006">
          <mc:Choice Requires="x14">
            <control shapeId="9221" r:id="rId9" name="Check Box 5">
              <controlPr locked="0" defaultSize="0" autoFill="0" autoLine="0" autoPict="0">
                <anchor moveWithCells="1">
                  <from>
                    <xdr:col>4</xdr:col>
                    <xdr:colOff>114300</xdr:colOff>
                    <xdr:row>24</xdr:row>
                    <xdr:rowOff>234950</xdr:rowOff>
                  </from>
                  <to>
                    <xdr:col>5</xdr:col>
                    <xdr:colOff>57150</xdr:colOff>
                    <xdr:row>26</xdr:row>
                    <xdr:rowOff>6350</xdr:rowOff>
                  </to>
                </anchor>
              </controlPr>
            </control>
          </mc:Choice>
        </mc:AlternateContent>
        <mc:AlternateContent xmlns:mc="http://schemas.openxmlformats.org/markup-compatibility/2006">
          <mc:Choice Requires="x14">
            <control shapeId="9222" r:id="rId10" name="Check Box 6">
              <controlPr locked="0" defaultSize="0" autoFill="0" autoLine="0" autoPict="0">
                <anchor moveWithCells="1">
                  <from>
                    <xdr:col>4</xdr:col>
                    <xdr:colOff>114300</xdr:colOff>
                    <xdr:row>26</xdr:row>
                    <xdr:rowOff>228600</xdr:rowOff>
                  </from>
                  <to>
                    <xdr:col>5</xdr:col>
                    <xdr:colOff>57150</xdr:colOff>
                    <xdr:row>28</xdr:row>
                    <xdr:rowOff>0</xdr:rowOff>
                  </to>
                </anchor>
              </controlPr>
            </control>
          </mc:Choice>
        </mc:AlternateContent>
        <mc:AlternateContent xmlns:mc="http://schemas.openxmlformats.org/markup-compatibility/2006">
          <mc:Choice Requires="x14">
            <control shapeId="9223" r:id="rId11" name="Check Box 7">
              <controlPr locked="0" defaultSize="0" autoFill="0" autoLine="0" autoPict="0">
                <anchor moveWithCells="1">
                  <from>
                    <xdr:col>4</xdr:col>
                    <xdr:colOff>120650</xdr:colOff>
                    <xdr:row>28</xdr:row>
                    <xdr:rowOff>234950</xdr:rowOff>
                  </from>
                  <to>
                    <xdr:col>5</xdr:col>
                    <xdr:colOff>63500</xdr:colOff>
                    <xdr:row>30</xdr:row>
                    <xdr:rowOff>6350</xdr:rowOff>
                  </to>
                </anchor>
              </controlPr>
            </control>
          </mc:Choice>
        </mc:AlternateContent>
        <mc:AlternateContent xmlns:mc="http://schemas.openxmlformats.org/markup-compatibility/2006">
          <mc:Choice Requires="x14">
            <control shapeId="9224" r:id="rId12" name="Check Box 8">
              <controlPr locked="0" defaultSize="0" autoFill="0" autoLine="0" autoPict="0">
                <anchor moveWithCells="1">
                  <from>
                    <xdr:col>4</xdr:col>
                    <xdr:colOff>114300</xdr:colOff>
                    <xdr:row>30</xdr:row>
                    <xdr:rowOff>234950</xdr:rowOff>
                  </from>
                  <to>
                    <xdr:col>5</xdr:col>
                    <xdr:colOff>57150</xdr:colOff>
                    <xdr:row>32</xdr:row>
                    <xdr:rowOff>12700</xdr:rowOff>
                  </to>
                </anchor>
              </controlPr>
            </control>
          </mc:Choice>
        </mc:AlternateContent>
        <mc:AlternateContent xmlns:mc="http://schemas.openxmlformats.org/markup-compatibility/2006">
          <mc:Choice Requires="x14">
            <control shapeId="9226" r:id="rId13" name="Check Box 10">
              <controlPr locked="0" defaultSize="0" autoFill="0" autoLine="0" autoPict="0">
                <anchor moveWithCells="1">
                  <from>
                    <xdr:col>4</xdr:col>
                    <xdr:colOff>107950</xdr:colOff>
                    <xdr:row>42</xdr:row>
                    <xdr:rowOff>241300</xdr:rowOff>
                  </from>
                  <to>
                    <xdr:col>5</xdr:col>
                    <xdr:colOff>50800</xdr:colOff>
                    <xdr:row>44</xdr:row>
                    <xdr:rowOff>12700</xdr:rowOff>
                  </to>
                </anchor>
              </controlPr>
            </control>
          </mc:Choice>
        </mc:AlternateContent>
        <mc:AlternateContent xmlns:mc="http://schemas.openxmlformats.org/markup-compatibility/2006">
          <mc:Choice Requires="x14">
            <control shapeId="9245" r:id="rId14" name="Check Box 29">
              <controlPr locked="0" defaultSize="0" autoFill="0" autoLine="0" autoPict="0">
                <anchor moveWithCells="1">
                  <from>
                    <xdr:col>4</xdr:col>
                    <xdr:colOff>209550</xdr:colOff>
                    <xdr:row>31</xdr:row>
                    <xdr:rowOff>247650</xdr:rowOff>
                  </from>
                  <to>
                    <xdr:col>5</xdr:col>
                    <xdr:colOff>152400</xdr:colOff>
                    <xdr:row>33</xdr:row>
                    <xdr:rowOff>19050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5D5AC4-AE1F-4A9B-B034-0B892D9AC663}">
  <sheetPr codeName="Sheet1">
    <tabColor rgb="FFFFC000"/>
    <pageSetUpPr fitToPage="1"/>
  </sheetPr>
  <dimension ref="A1:Y38"/>
  <sheetViews>
    <sheetView showZeros="0" view="pageBreakPreview" zoomScale="110" zoomScaleNormal="100" zoomScaleSheetLayoutView="110" workbookViewId="0">
      <selection activeCell="R23" sqref="R23"/>
    </sheetView>
  </sheetViews>
  <sheetFormatPr defaultRowHeight="14"/>
  <cols>
    <col min="1" max="1" width="3.25" style="2" customWidth="1"/>
    <col min="2" max="2" width="5.75" style="2" customWidth="1"/>
    <col min="3" max="3" width="3.08203125" style="2" customWidth="1"/>
    <col min="4" max="4" width="6.25" style="2" customWidth="1"/>
    <col min="5" max="5" width="1.9140625" style="2" customWidth="1"/>
    <col min="6" max="6" width="1.25" style="2" customWidth="1"/>
    <col min="7" max="7" width="6" style="2" customWidth="1"/>
    <col min="8" max="8" width="8.83203125" style="2" customWidth="1"/>
    <col min="9" max="9" width="3" style="2" customWidth="1"/>
    <col min="10" max="10" width="3.25" style="2" customWidth="1"/>
    <col min="11" max="11" width="4.1640625" style="2" customWidth="1"/>
    <col min="12" max="12" width="4.58203125" style="2" customWidth="1"/>
    <col min="13" max="14" width="3.25" style="2" customWidth="1"/>
    <col min="15" max="15" width="3.6640625" style="2" customWidth="1"/>
    <col min="16" max="17" width="3.25" style="2" customWidth="1"/>
    <col min="18" max="18" width="3.6640625" style="2" customWidth="1"/>
    <col min="19" max="19" width="5.9140625" style="2" customWidth="1"/>
    <col min="20" max="20" width="3.25" style="2" customWidth="1"/>
    <col min="21" max="21" width="1.75" style="2" customWidth="1"/>
    <col min="22" max="22" width="8.6640625" style="2"/>
    <col min="23" max="24" width="8.6640625" style="2" hidden="1" customWidth="1"/>
    <col min="25" max="25" width="14.9140625" style="2" hidden="1" customWidth="1"/>
    <col min="26" max="16384" width="8.6640625" style="2"/>
  </cols>
  <sheetData>
    <row r="1" spans="1:24" ht="19.5" customHeight="1">
      <c r="A1" s="1"/>
      <c r="B1" s="1"/>
      <c r="C1" s="1"/>
      <c r="D1" s="1"/>
      <c r="E1" s="1"/>
      <c r="F1" s="1"/>
      <c r="G1" s="1"/>
      <c r="H1" s="1"/>
      <c r="I1" s="1"/>
      <c r="J1" s="1"/>
      <c r="K1" s="1"/>
      <c r="L1" s="1"/>
      <c r="M1" s="1"/>
      <c r="N1" s="1"/>
      <c r="O1" s="1"/>
      <c r="P1" s="1"/>
      <c r="Q1" s="1"/>
      <c r="R1" s="214" t="str">
        <f>'（１）基本情報シート'!F33</f>
        <v>精算払い</v>
      </c>
      <c r="S1" s="215"/>
      <c r="T1" s="216"/>
      <c r="U1" s="1"/>
    </row>
    <row r="2" spans="1:24" ht="19">
      <c r="A2" s="213" t="s">
        <v>267</v>
      </c>
      <c r="B2" s="213"/>
      <c r="C2" s="213"/>
      <c r="D2" s="213"/>
      <c r="E2" s="213"/>
      <c r="F2" s="213"/>
      <c r="G2" s="213"/>
      <c r="H2" s="213"/>
      <c r="I2" s="213"/>
      <c r="J2" s="213"/>
      <c r="K2" s="213"/>
      <c r="L2" s="213"/>
      <c r="M2" s="213"/>
      <c r="N2" s="213"/>
      <c r="O2" s="213"/>
      <c r="P2" s="213"/>
      <c r="Q2" s="213"/>
      <c r="R2" s="213"/>
      <c r="S2" s="213"/>
      <c r="T2" s="213"/>
      <c r="U2" s="213"/>
    </row>
    <row r="3" spans="1:24" ht="20" customHeight="1">
      <c r="A3" s="1"/>
      <c r="B3" s="1"/>
      <c r="C3" s="1"/>
      <c r="D3" s="1"/>
      <c r="E3" s="1"/>
      <c r="F3" s="1"/>
      <c r="G3" s="1"/>
      <c r="H3" s="1"/>
      <c r="I3" s="1"/>
      <c r="J3" s="1"/>
      <c r="K3" s="1"/>
      <c r="L3" s="1"/>
      <c r="M3" s="1"/>
      <c r="N3" s="1"/>
      <c r="O3" s="1"/>
      <c r="P3" s="1"/>
      <c r="Q3" s="1"/>
      <c r="R3" s="1"/>
      <c r="S3" s="1"/>
      <c r="T3" s="1"/>
      <c r="U3" s="1"/>
    </row>
    <row r="4" spans="1:24" ht="18.5" customHeight="1">
      <c r="A4" s="1"/>
      <c r="B4" s="1"/>
      <c r="C4" s="1"/>
      <c r="D4" s="1"/>
      <c r="E4" s="1"/>
      <c r="F4" s="1"/>
      <c r="G4" s="1"/>
      <c r="H4" s="1"/>
      <c r="I4" s="1"/>
      <c r="J4" s="1"/>
      <c r="K4" s="1"/>
      <c r="L4" s="3"/>
      <c r="M4" s="217">
        <f>'（１）基本情報シート'!F7</f>
        <v>46136</v>
      </c>
      <c r="N4" s="218"/>
      <c r="O4" s="218"/>
      <c r="P4" s="218"/>
      <c r="Q4" s="218"/>
      <c r="R4" s="218"/>
      <c r="S4" s="218"/>
      <c r="T4" s="1"/>
      <c r="U4" s="1"/>
    </row>
    <row r="5" spans="1:24">
      <c r="A5" s="1"/>
      <c r="B5" s="1"/>
      <c r="C5" s="1"/>
      <c r="D5" s="1"/>
      <c r="E5" s="1"/>
      <c r="F5" s="1"/>
      <c r="G5" s="1"/>
      <c r="H5" s="1"/>
      <c r="I5" s="1"/>
      <c r="J5" s="1"/>
      <c r="K5" s="1"/>
      <c r="L5" s="1"/>
      <c r="M5" s="1"/>
      <c r="N5" s="1"/>
      <c r="O5" s="1"/>
      <c r="P5" s="1"/>
      <c r="Q5" s="1"/>
      <c r="R5" s="1"/>
      <c r="S5" s="1"/>
      <c r="T5" s="1"/>
      <c r="U5" s="1"/>
    </row>
    <row r="6" spans="1:24">
      <c r="A6" s="1" t="s">
        <v>0</v>
      </c>
      <c r="B6" s="1"/>
      <c r="C6" s="1"/>
      <c r="D6" s="1" t="s">
        <v>1</v>
      </c>
      <c r="E6" s="1"/>
      <c r="F6" s="1"/>
      <c r="G6" s="1"/>
      <c r="H6" s="1" t="s">
        <v>2</v>
      </c>
      <c r="I6" s="1"/>
      <c r="J6" s="1"/>
      <c r="K6" s="1"/>
      <c r="L6" s="1"/>
      <c r="M6" s="1"/>
      <c r="N6" s="1"/>
      <c r="O6" s="1"/>
      <c r="P6" s="1"/>
      <c r="Q6" s="1"/>
      <c r="R6" s="1"/>
      <c r="S6" s="1"/>
      <c r="T6" s="1"/>
      <c r="U6" s="1"/>
    </row>
    <row r="7" spans="1:24">
      <c r="A7" s="1"/>
      <c r="B7" s="1"/>
      <c r="C7" s="1"/>
      <c r="D7" s="1"/>
      <c r="E7" s="1"/>
      <c r="F7" s="1"/>
      <c r="G7" s="1"/>
      <c r="H7" s="1"/>
      <c r="I7" s="1"/>
      <c r="J7" s="1"/>
      <c r="K7" s="1"/>
      <c r="L7" s="1"/>
      <c r="M7" s="1"/>
      <c r="N7" s="1"/>
      <c r="O7" s="1"/>
      <c r="P7" s="1"/>
      <c r="Q7" s="1"/>
      <c r="R7" s="1"/>
      <c r="S7" s="1"/>
      <c r="T7" s="1"/>
      <c r="U7" s="1"/>
    </row>
    <row r="8" spans="1:24" ht="20" customHeight="1">
      <c r="A8" s="1"/>
      <c r="B8" s="1"/>
      <c r="C8" s="1"/>
      <c r="D8" s="1"/>
      <c r="E8" s="1"/>
      <c r="F8" s="1"/>
      <c r="G8" s="205" t="s">
        <v>4</v>
      </c>
      <c r="H8" s="205"/>
      <c r="I8" s="1" t="s">
        <v>5</v>
      </c>
      <c r="J8" s="212" t="str">
        <f>'（１）基本情報シート'!F8</f>
        <v>丹波老人クラブ</v>
      </c>
      <c r="K8" s="212"/>
      <c r="L8" s="212"/>
      <c r="M8" s="212"/>
      <c r="N8" s="212"/>
      <c r="O8" s="212"/>
      <c r="P8" s="212"/>
      <c r="Q8" s="212"/>
      <c r="R8" s="212"/>
      <c r="S8" s="212"/>
      <c r="T8" s="212"/>
      <c r="U8" s="1"/>
    </row>
    <row r="9" spans="1:24" ht="20" customHeight="1">
      <c r="A9" s="1"/>
      <c r="B9" s="1"/>
      <c r="C9" s="1"/>
      <c r="D9" s="1"/>
      <c r="E9" s="1"/>
      <c r="F9" s="1"/>
      <c r="G9" s="205" t="s">
        <v>6</v>
      </c>
      <c r="H9" s="205"/>
      <c r="I9" s="1" t="s">
        <v>5</v>
      </c>
      <c r="J9" s="206" t="s">
        <v>3</v>
      </c>
      <c r="K9" s="206"/>
      <c r="L9" s="207" t="str">
        <f>'（１）基本情報シート'!I13</f>
        <v>氷上町常楽211</v>
      </c>
      <c r="M9" s="207"/>
      <c r="N9" s="207"/>
      <c r="O9" s="207"/>
      <c r="P9" s="207"/>
      <c r="Q9" s="207"/>
      <c r="R9" s="207"/>
      <c r="S9" s="207"/>
      <c r="T9" s="207"/>
      <c r="U9" s="1"/>
    </row>
    <row r="10" spans="1:24" ht="20" customHeight="1">
      <c r="A10" s="1"/>
      <c r="B10" s="1"/>
      <c r="C10" s="1"/>
      <c r="D10" s="1"/>
      <c r="E10" s="1"/>
      <c r="F10" s="1"/>
      <c r="G10" s="205" t="s">
        <v>7</v>
      </c>
      <c r="H10" s="205"/>
      <c r="I10" s="1" t="s">
        <v>5</v>
      </c>
      <c r="J10" s="38"/>
      <c r="K10" s="38"/>
      <c r="L10" s="207" t="str">
        <f>'（１）基本情報シート'!F11</f>
        <v>丹波　太郎</v>
      </c>
      <c r="M10" s="207"/>
      <c r="N10" s="207"/>
      <c r="O10" s="207"/>
      <c r="P10" s="207"/>
      <c r="Q10" s="207"/>
      <c r="R10" s="207"/>
      <c r="S10" s="207"/>
      <c r="T10" s="207"/>
      <c r="U10" s="1"/>
    </row>
    <row r="11" spans="1:24" ht="20" customHeight="1">
      <c r="A11" s="1"/>
      <c r="B11" s="1"/>
      <c r="C11" s="1"/>
      <c r="D11" s="1"/>
      <c r="E11" s="1"/>
      <c r="F11" s="1"/>
      <c r="G11" s="205" t="s">
        <v>8</v>
      </c>
      <c r="H11" s="205"/>
      <c r="I11" s="1" t="s">
        <v>5</v>
      </c>
      <c r="J11" s="207" t="s">
        <v>160</v>
      </c>
      <c r="K11" s="207"/>
      <c r="L11" s="207"/>
      <c r="M11" s="207" t="str">
        <f>'（１）基本情報シート'!F14</f>
        <v>0795-88-5276</v>
      </c>
      <c r="N11" s="207"/>
      <c r="O11" s="207"/>
      <c r="P11" s="207"/>
      <c r="Q11" s="207"/>
      <c r="R11" s="207"/>
      <c r="S11" s="207"/>
      <c r="T11" s="207"/>
      <c r="U11" s="1"/>
    </row>
    <row r="12" spans="1:24" ht="20" customHeight="1">
      <c r="A12" s="1"/>
      <c r="B12" s="1"/>
      <c r="C12" s="1"/>
      <c r="D12" s="1"/>
      <c r="E12" s="1"/>
      <c r="F12" s="1"/>
      <c r="G12" s="1"/>
      <c r="H12" s="1"/>
      <c r="I12" s="1"/>
      <c r="J12" s="210"/>
      <c r="K12" s="210"/>
      <c r="L12" s="210"/>
      <c r="M12" s="211"/>
      <c r="N12" s="211"/>
      <c r="O12" s="211"/>
      <c r="P12" s="211"/>
      <c r="Q12" s="211"/>
      <c r="R12" s="211"/>
      <c r="S12" s="211"/>
      <c r="T12" s="211"/>
      <c r="U12" s="1"/>
    </row>
    <row r="13" spans="1:24">
      <c r="A13" s="1"/>
      <c r="B13" s="1"/>
      <c r="C13" s="1"/>
      <c r="D13" s="1"/>
      <c r="E13" s="1"/>
      <c r="F13" s="1"/>
      <c r="G13" s="1"/>
      <c r="H13" s="1"/>
      <c r="I13" s="1"/>
      <c r="J13" s="1"/>
      <c r="K13" s="1"/>
      <c r="L13" s="1"/>
      <c r="M13" s="1"/>
      <c r="N13" s="1"/>
      <c r="O13" s="1"/>
      <c r="P13" s="1"/>
      <c r="Q13" s="1"/>
      <c r="R13" s="1"/>
      <c r="S13" s="1"/>
      <c r="T13" s="1"/>
      <c r="U13" s="1"/>
    </row>
    <row r="14" spans="1:24" ht="18" customHeight="1">
      <c r="A14" s="209" t="s">
        <v>268</v>
      </c>
      <c r="B14" s="209"/>
      <c r="C14" s="209"/>
      <c r="D14" s="209"/>
      <c r="E14" s="209"/>
      <c r="F14" s="209"/>
      <c r="G14" s="209"/>
      <c r="H14" s="209"/>
      <c r="I14" s="209"/>
      <c r="J14" s="209"/>
      <c r="K14" s="209"/>
      <c r="L14" s="209"/>
      <c r="M14" s="209"/>
      <c r="N14" s="209"/>
      <c r="O14" s="209"/>
      <c r="P14" s="209"/>
      <c r="Q14" s="209"/>
      <c r="R14" s="209"/>
      <c r="S14" s="209"/>
      <c r="T14" s="209"/>
      <c r="U14" s="209"/>
      <c r="V14" s="6"/>
      <c r="W14" s="6"/>
      <c r="X14" s="6"/>
    </row>
    <row r="15" spans="1:24">
      <c r="A15" s="209"/>
      <c r="B15" s="209"/>
      <c r="C15" s="209"/>
      <c r="D15" s="209"/>
      <c r="E15" s="209"/>
      <c r="F15" s="209"/>
      <c r="G15" s="209"/>
      <c r="H15" s="209"/>
      <c r="I15" s="209"/>
      <c r="J15" s="209"/>
      <c r="K15" s="209"/>
      <c r="L15" s="209"/>
      <c r="M15" s="209"/>
      <c r="N15" s="209"/>
      <c r="O15" s="209"/>
      <c r="P15" s="209"/>
      <c r="Q15" s="209"/>
      <c r="R15" s="209"/>
      <c r="S15" s="209"/>
      <c r="T15" s="209"/>
      <c r="U15" s="209"/>
      <c r="V15" s="6"/>
      <c r="W15" s="6"/>
      <c r="X15" s="6"/>
    </row>
    <row r="16" spans="1:24">
      <c r="A16" s="209"/>
      <c r="B16" s="209"/>
      <c r="C16" s="209"/>
      <c r="D16" s="209"/>
      <c r="E16" s="209"/>
      <c r="F16" s="209"/>
      <c r="G16" s="209"/>
      <c r="H16" s="209"/>
      <c r="I16" s="209"/>
      <c r="J16" s="209"/>
      <c r="K16" s="209"/>
      <c r="L16" s="209"/>
      <c r="M16" s="209"/>
      <c r="N16" s="209"/>
      <c r="O16" s="209"/>
      <c r="P16" s="209"/>
      <c r="Q16" s="209"/>
      <c r="R16" s="209"/>
      <c r="S16" s="209"/>
      <c r="T16" s="209"/>
      <c r="U16" s="209"/>
      <c r="V16" s="6"/>
      <c r="W16" s="6"/>
      <c r="X16" s="6"/>
    </row>
    <row r="17" spans="1:25" ht="18.5" customHeight="1">
      <c r="A17" s="1"/>
      <c r="B17" s="1"/>
      <c r="C17" s="1"/>
      <c r="D17" s="1"/>
      <c r="E17" s="1"/>
      <c r="F17" s="1"/>
      <c r="G17" s="1"/>
      <c r="H17" s="1"/>
      <c r="I17" s="1"/>
      <c r="J17" s="1"/>
      <c r="K17" s="1"/>
      <c r="L17" s="1"/>
      <c r="M17" s="1"/>
      <c r="N17" s="1"/>
      <c r="O17" s="1"/>
      <c r="P17" s="1"/>
      <c r="Q17" s="1"/>
      <c r="R17" s="1"/>
      <c r="S17" s="1"/>
      <c r="T17" s="1"/>
      <c r="U17" s="1"/>
    </row>
    <row r="18" spans="1:25">
      <c r="A18" s="208" t="s">
        <v>9</v>
      </c>
      <c r="B18" s="208"/>
      <c r="C18" s="208"/>
      <c r="D18" s="208"/>
      <c r="E18" s="208"/>
      <c r="F18" s="208"/>
      <c r="G18" s="208"/>
      <c r="H18" s="208"/>
      <c r="I18" s="208"/>
      <c r="J18" s="208"/>
      <c r="K18" s="208"/>
      <c r="L18" s="208"/>
      <c r="M18" s="208"/>
      <c r="N18" s="208"/>
      <c r="O18" s="208"/>
      <c r="P18" s="208"/>
      <c r="Q18" s="208"/>
      <c r="R18" s="208"/>
      <c r="S18" s="208"/>
      <c r="T18" s="208"/>
      <c r="U18" s="208"/>
    </row>
    <row r="19" spans="1:25" ht="18.5" customHeight="1">
      <c r="A19" s="1"/>
      <c r="B19" s="1"/>
      <c r="C19" s="1"/>
      <c r="D19" s="1"/>
      <c r="E19" s="1"/>
      <c r="F19" s="1"/>
      <c r="G19" s="1"/>
      <c r="H19" s="1"/>
      <c r="I19" s="1"/>
      <c r="J19" s="1"/>
      <c r="K19" s="1"/>
      <c r="L19" s="1"/>
      <c r="M19" s="1"/>
      <c r="N19" s="1"/>
      <c r="O19" s="1"/>
      <c r="P19" s="1"/>
      <c r="Q19" s="1"/>
      <c r="R19" s="1"/>
      <c r="S19" s="1"/>
      <c r="T19" s="1"/>
      <c r="U19" s="1"/>
    </row>
    <row r="20" spans="1:25">
      <c r="A20" s="7" t="s">
        <v>18</v>
      </c>
      <c r="B20" s="205" t="s">
        <v>11</v>
      </c>
      <c r="C20" s="205"/>
      <c r="D20" s="205"/>
      <c r="E20" s="4"/>
      <c r="F20" s="4"/>
      <c r="G20" s="205" t="s">
        <v>24</v>
      </c>
      <c r="H20" s="205"/>
      <c r="I20" s="205"/>
      <c r="J20" s="205"/>
      <c r="K20" s="205"/>
      <c r="L20" s="205"/>
      <c r="M20" s="205"/>
      <c r="N20" s="205"/>
      <c r="O20" s="205"/>
      <c r="P20" s="205"/>
      <c r="Q20" s="4"/>
      <c r="R20" s="1"/>
      <c r="S20" s="1"/>
      <c r="T20" s="1"/>
      <c r="U20" s="1"/>
    </row>
    <row r="21" spans="1:25" ht="17.5" customHeight="1">
      <c r="A21" s="1"/>
      <c r="B21" s="1"/>
      <c r="C21" s="1"/>
      <c r="D21" s="1"/>
      <c r="E21" s="1"/>
      <c r="F21" s="1"/>
      <c r="G21" s="1"/>
      <c r="H21" s="1"/>
      <c r="I21" s="1"/>
      <c r="J21" s="1"/>
      <c r="K21" s="1"/>
      <c r="L21" s="1"/>
      <c r="M21" s="1"/>
      <c r="N21" s="1"/>
      <c r="O21" s="1"/>
      <c r="P21" s="1"/>
      <c r="Q21" s="1"/>
      <c r="R21" s="1"/>
      <c r="S21" s="1"/>
      <c r="T21" s="1"/>
      <c r="U21" s="1"/>
    </row>
    <row r="22" spans="1:25" ht="28.5" customHeight="1">
      <c r="A22" s="7" t="s">
        <v>19</v>
      </c>
      <c r="B22" s="205" t="s">
        <v>269</v>
      </c>
      <c r="C22" s="205"/>
      <c r="D22" s="205"/>
      <c r="E22" s="4"/>
      <c r="F22" s="4"/>
      <c r="G22" s="1"/>
      <c r="H22" s="129" t="s">
        <v>271</v>
      </c>
      <c r="I22" s="129">
        <v>8</v>
      </c>
      <c r="J22" s="129" t="s">
        <v>272</v>
      </c>
      <c r="K22" s="129">
        <v>4</v>
      </c>
      <c r="L22" s="129" t="s">
        <v>273</v>
      </c>
      <c r="M22" s="1">
        <v>1</v>
      </c>
      <c r="N22" s="1" t="s">
        <v>274</v>
      </c>
      <c r="O22" s="1"/>
      <c r="P22" s="1"/>
      <c r="Q22" s="1"/>
      <c r="R22" s="1"/>
      <c r="S22" s="1"/>
      <c r="T22" s="1"/>
      <c r="U22" s="1"/>
    </row>
    <row r="23" spans="1:25" ht="28.5" customHeight="1">
      <c r="A23" s="7"/>
      <c r="B23" s="128" t="s">
        <v>270</v>
      </c>
      <c r="C23" s="36"/>
      <c r="D23" s="36"/>
      <c r="E23" s="4"/>
      <c r="F23" s="4"/>
      <c r="G23" s="1"/>
      <c r="H23" s="130" t="s">
        <v>271</v>
      </c>
      <c r="I23" s="139">
        <v>9</v>
      </c>
      <c r="J23" s="130" t="s">
        <v>272</v>
      </c>
      <c r="K23" s="139">
        <v>3</v>
      </c>
      <c r="L23" s="130" t="s">
        <v>273</v>
      </c>
      <c r="M23" s="140">
        <v>31</v>
      </c>
      <c r="N23" s="131" t="s">
        <v>274</v>
      </c>
      <c r="O23" s="1"/>
      <c r="P23" s="1"/>
      <c r="Q23" s="1"/>
      <c r="R23" s="1"/>
      <c r="S23" s="1"/>
      <c r="T23" s="1"/>
      <c r="U23" s="1"/>
    </row>
    <row r="24" spans="1:25" ht="17" customHeight="1">
      <c r="A24" s="1"/>
      <c r="B24" s="1"/>
      <c r="C24" s="1"/>
      <c r="D24" s="1"/>
      <c r="E24" s="1"/>
      <c r="F24" s="1"/>
      <c r="G24" s="1"/>
      <c r="H24" s="1"/>
      <c r="I24" s="1"/>
      <c r="J24" s="1"/>
      <c r="K24" s="1"/>
      <c r="L24" s="1"/>
      <c r="M24" s="1"/>
      <c r="N24" s="1"/>
      <c r="O24" s="1"/>
      <c r="P24" s="1"/>
      <c r="Q24" s="1"/>
      <c r="R24" s="1"/>
      <c r="S24" s="1"/>
      <c r="T24" s="1"/>
      <c r="U24" s="1"/>
    </row>
    <row r="25" spans="1:25" ht="17" customHeight="1">
      <c r="A25" s="1"/>
      <c r="B25" s="1"/>
      <c r="C25" s="1"/>
      <c r="D25" s="1"/>
      <c r="E25" s="1"/>
      <c r="F25" s="1"/>
      <c r="G25" s="1"/>
      <c r="H25" s="1"/>
      <c r="I25" s="1"/>
      <c r="J25" s="1"/>
      <c r="K25" s="1"/>
      <c r="L25" s="1"/>
      <c r="M25" s="1"/>
      <c r="N25" s="1"/>
      <c r="O25" s="1"/>
      <c r="P25" s="1"/>
      <c r="Q25" s="1"/>
      <c r="R25" s="1"/>
      <c r="S25" s="1"/>
      <c r="T25" s="1"/>
      <c r="U25" s="1"/>
    </row>
    <row r="26" spans="1:25">
      <c r="A26" s="7" t="s">
        <v>20</v>
      </c>
      <c r="B26" s="1" t="s">
        <v>13</v>
      </c>
      <c r="C26" s="1"/>
      <c r="D26" s="1"/>
      <c r="E26" s="1"/>
      <c r="F26" s="1"/>
      <c r="G26" s="1"/>
      <c r="H26" s="1"/>
      <c r="I26" s="1"/>
      <c r="J26" s="1"/>
      <c r="K26" s="1"/>
      <c r="L26" s="1"/>
      <c r="M26" s="1"/>
      <c r="N26" s="1"/>
      <c r="O26" s="1"/>
      <c r="P26" s="1"/>
      <c r="Q26" s="1"/>
      <c r="R26" s="1"/>
      <c r="S26" s="1"/>
      <c r="T26" s="1"/>
      <c r="U26" s="1"/>
    </row>
    <row r="27" spans="1:25" ht="25" customHeight="1">
      <c r="A27" s="1"/>
      <c r="B27" s="7" t="s">
        <v>14</v>
      </c>
      <c r="C27" s="8"/>
      <c r="D27" s="1" t="s">
        <v>275</v>
      </c>
      <c r="E27" s="1"/>
      <c r="F27" s="1"/>
      <c r="G27" s="1"/>
      <c r="H27" s="1"/>
      <c r="I27" s="1"/>
      <c r="J27" s="1"/>
      <c r="K27" s="1"/>
      <c r="L27" s="1"/>
      <c r="M27" s="1"/>
      <c r="N27" s="1"/>
      <c r="O27" s="1"/>
      <c r="P27" s="1"/>
      <c r="Q27" s="1"/>
      <c r="R27" s="1"/>
      <c r="S27" s="1"/>
      <c r="T27" s="1"/>
      <c r="U27" s="1"/>
    </row>
    <row r="28" spans="1:25" ht="25" customHeight="1">
      <c r="A28" s="1"/>
      <c r="B28" s="7" t="s">
        <v>15</v>
      </c>
      <c r="D28" s="1" t="s">
        <v>276</v>
      </c>
      <c r="E28" s="1"/>
      <c r="F28" s="1"/>
      <c r="G28" s="1"/>
      <c r="H28" s="1"/>
      <c r="I28" s="1"/>
      <c r="J28" s="1"/>
      <c r="K28" s="1"/>
      <c r="L28" s="1"/>
      <c r="M28" s="1"/>
      <c r="N28" s="1"/>
      <c r="O28" s="1"/>
      <c r="P28" s="1"/>
      <c r="Q28" s="1"/>
      <c r="R28" s="1"/>
      <c r="S28" s="1"/>
      <c r="T28" s="1"/>
      <c r="U28" s="1"/>
      <c r="W28" s="2" t="s">
        <v>26</v>
      </c>
      <c r="Y28" s="9">
        <v>46113</v>
      </c>
    </row>
    <row r="29" spans="1:25" ht="25" customHeight="1">
      <c r="A29" s="1"/>
      <c r="B29" s="7" t="s">
        <v>16</v>
      </c>
      <c r="D29" s="1" t="s">
        <v>25</v>
      </c>
      <c r="E29" s="1"/>
      <c r="F29" s="1"/>
      <c r="G29" s="1"/>
      <c r="H29" s="1"/>
      <c r="I29" s="1"/>
      <c r="J29" s="1"/>
      <c r="K29" s="1"/>
      <c r="L29" s="1"/>
      <c r="M29" s="1"/>
      <c r="N29" s="1"/>
      <c r="O29" s="1"/>
      <c r="P29" s="1"/>
      <c r="Q29" s="1"/>
      <c r="R29" s="1"/>
      <c r="S29" s="1"/>
      <c r="T29" s="1"/>
      <c r="U29" s="1"/>
    </row>
    <row r="30" spans="1:25" ht="25" customHeight="1">
      <c r="A30" s="1"/>
      <c r="B30" s="7" t="s">
        <v>17</v>
      </c>
      <c r="D30" s="1" t="s">
        <v>277</v>
      </c>
      <c r="E30" s="1"/>
      <c r="F30" s="1"/>
      <c r="G30" s="1"/>
      <c r="H30" s="1"/>
      <c r="I30" s="1"/>
      <c r="J30" s="1"/>
      <c r="K30" s="1"/>
      <c r="L30" s="1"/>
      <c r="M30" s="1"/>
      <c r="N30" s="1"/>
      <c r="O30" s="1"/>
      <c r="P30" s="1"/>
      <c r="Q30" s="1"/>
      <c r="R30" s="1"/>
      <c r="S30" s="1"/>
      <c r="T30" s="1"/>
      <c r="U30" s="1"/>
    </row>
    <row r="31" spans="1:25" ht="20" customHeight="1">
      <c r="A31" s="1"/>
      <c r="B31" s="1"/>
      <c r="C31" s="1"/>
      <c r="D31" s="1"/>
      <c r="E31" s="1"/>
      <c r="F31" s="1"/>
      <c r="G31" s="1"/>
      <c r="H31" s="1"/>
      <c r="I31" s="1"/>
      <c r="J31" s="1"/>
      <c r="K31" s="1"/>
      <c r="L31" s="1"/>
      <c r="M31" s="1"/>
      <c r="N31" s="1"/>
      <c r="O31" s="1"/>
      <c r="P31" s="1"/>
      <c r="Q31" s="1"/>
      <c r="R31" s="1"/>
      <c r="S31" s="1"/>
      <c r="T31" s="1"/>
      <c r="U31" s="1"/>
    </row>
    <row r="32" spans="1:25" ht="20" customHeight="1">
      <c r="A32" s="1"/>
      <c r="B32" s="1"/>
      <c r="C32" s="1"/>
      <c r="D32" s="1"/>
      <c r="E32" s="1"/>
      <c r="F32" s="1"/>
      <c r="G32" s="1"/>
      <c r="H32" s="1"/>
      <c r="I32" s="1"/>
      <c r="J32" s="1"/>
      <c r="K32" s="1"/>
      <c r="L32" s="1"/>
      <c r="M32" s="1"/>
      <c r="N32" s="1"/>
      <c r="O32" s="1"/>
      <c r="P32" s="1"/>
      <c r="Q32" s="1"/>
      <c r="R32" s="1"/>
      <c r="S32" s="1"/>
      <c r="T32" s="1"/>
      <c r="U32" s="1"/>
    </row>
    <row r="33" spans="1:21" ht="20" customHeight="1">
      <c r="A33" s="1"/>
      <c r="B33" s="1"/>
      <c r="C33" s="1"/>
      <c r="D33" s="1"/>
      <c r="E33" s="1"/>
      <c r="F33" s="1"/>
      <c r="G33" s="1"/>
      <c r="H33" s="1"/>
      <c r="I33" s="1"/>
      <c r="J33" s="1"/>
      <c r="K33" s="1"/>
      <c r="L33" s="1"/>
      <c r="M33" s="1"/>
      <c r="N33" s="1"/>
      <c r="O33" s="1"/>
      <c r="P33" s="1"/>
      <c r="Q33" s="1"/>
      <c r="R33" s="1"/>
      <c r="S33" s="1"/>
      <c r="T33" s="1"/>
      <c r="U33" s="1"/>
    </row>
    <row r="34" spans="1:21" ht="20" customHeight="1">
      <c r="A34" s="1"/>
      <c r="B34" s="1"/>
      <c r="C34" s="1"/>
      <c r="D34" s="1"/>
      <c r="E34" s="1"/>
      <c r="F34" s="1"/>
      <c r="G34" s="1"/>
      <c r="H34" s="1"/>
      <c r="I34" s="1"/>
      <c r="J34" s="1"/>
      <c r="K34" s="1"/>
      <c r="L34" s="1"/>
      <c r="M34" s="1"/>
      <c r="N34" s="1"/>
      <c r="O34" s="1"/>
      <c r="P34" s="1"/>
      <c r="Q34" s="1"/>
      <c r="R34" s="1"/>
      <c r="S34" s="1"/>
      <c r="T34" s="1"/>
      <c r="U34" s="1"/>
    </row>
    <row r="35" spans="1:21" ht="20" customHeight="1">
      <c r="A35" s="1"/>
      <c r="B35" s="1"/>
      <c r="C35" s="1"/>
      <c r="D35" s="1"/>
      <c r="E35" s="1"/>
      <c r="F35" s="1"/>
      <c r="G35" s="1"/>
      <c r="H35" s="1"/>
      <c r="I35" s="1"/>
      <c r="J35" s="1"/>
      <c r="K35" s="1"/>
      <c r="L35" s="1"/>
      <c r="M35" s="1"/>
      <c r="N35" s="1"/>
      <c r="O35" s="1"/>
      <c r="P35" s="1"/>
      <c r="Q35" s="1"/>
      <c r="R35" s="1"/>
      <c r="S35" s="1"/>
      <c r="T35" s="1"/>
      <c r="U35" s="1"/>
    </row>
    <row r="36" spans="1:21" ht="20" customHeight="1">
      <c r="A36" s="1"/>
      <c r="B36" s="1"/>
      <c r="C36" s="1"/>
      <c r="D36" s="1"/>
      <c r="E36" s="1"/>
      <c r="F36" s="1"/>
      <c r="G36" s="1"/>
      <c r="H36" s="1"/>
      <c r="I36" s="1"/>
      <c r="J36" s="1"/>
      <c r="K36" s="1"/>
      <c r="L36" s="1"/>
      <c r="M36" s="1"/>
      <c r="N36" s="1"/>
      <c r="O36" s="1"/>
      <c r="P36" s="1"/>
      <c r="Q36" s="1"/>
      <c r="R36" s="1"/>
      <c r="S36" s="1"/>
      <c r="T36" s="1"/>
      <c r="U36" s="1"/>
    </row>
    <row r="37" spans="1:21">
      <c r="A37" s="1"/>
      <c r="B37" s="1"/>
      <c r="C37" s="1"/>
      <c r="D37" s="1"/>
      <c r="E37" s="1"/>
      <c r="F37" s="1"/>
      <c r="G37" s="1"/>
      <c r="H37" s="1"/>
      <c r="I37" s="1"/>
      <c r="J37" s="1"/>
      <c r="K37" s="1"/>
      <c r="L37" s="1"/>
      <c r="M37" s="1"/>
      <c r="N37" s="1"/>
      <c r="O37" s="1"/>
      <c r="P37" s="1"/>
      <c r="Q37" s="1"/>
      <c r="R37" s="1"/>
      <c r="S37" s="1"/>
      <c r="T37" s="1"/>
      <c r="U37" s="1"/>
    </row>
    <row r="38" spans="1:21">
      <c r="A38" s="1"/>
      <c r="B38" s="1"/>
      <c r="C38" s="1"/>
      <c r="D38" s="1"/>
      <c r="E38" s="1"/>
      <c r="F38" s="1"/>
      <c r="G38" s="1"/>
      <c r="H38" s="1"/>
      <c r="I38" s="1"/>
      <c r="J38" s="1"/>
      <c r="K38" s="1"/>
      <c r="L38" s="1"/>
      <c r="M38" s="1"/>
      <c r="N38" s="1"/>
      <c r="O38" s="1"/>
      <c r="P38" s="1"/>
      <c r="Q38" s="1"/>
      <c r="R38" s="1"/>
      <c r="S38" s="1"/>
      <c r="T38" s="1"/>
      <c r="U38" s="1"/>
    </row>
  </sheetData>
  <sheetProtection algorithmName="SHA-512" hashValue="V4jd/y0pFwGSbZ5VyCbeuPWdlcFH7VqyifQAjqbpS0MMVZYKCYenG82tiywsfV6nKm2uAXCsX5F8ZI9D9BxB2g==" saltValue="qF8mY0ARBXht1Y1t2TR+KA==" spinCount="100000" sheet="1" objects="1" scenarios="1"/>
  <mergeCells count="20">
    <mergeCell ref="J8:T8"/>
    <mergeCell ref="B20:D20"/>
    <mergeCell ref="A2:U2"/>
    <mergeCell ref="R1:T1"/>
    <mergeCell ref="G8:H8"/>
    <mergeCell ref="G9:H9"/>
    <mergeCell ref="G10:H10"/>
    <mergeCell ref="M4:S4"/>
    <mergeCell ref="B22:D22"/>
    <mergeCell ref="G20:P20"/>
    <mergeCell ref="J9:K9"/>
    <mergeCell ref="L9:T9"/>
    <mergeCell ref="A18:U18"/>
    <mergeCell ref="A14:U16"/>
    <mergeCell ref="J11:L11"/>
    <mergeCell ref="J12:L12"/>
    <mergeCell ref="G11:H11"/>
    <mergeCell ref="M12:T12"/>
    <mergeCell ref="M11:T11"/>
    <mergeCell ref="L10:T10"/>
  </mergeCells>
  <phoneticPr fontId="1"/>
  <printOptions horizontalCentered="1"/>
  <pageMargins left="0.70866141732283472" right="0.70866141732283472" top="0.74803149606299213" bottom="0.74803149606299213" header="0.31496062992125984" footer="0.31496062992125984"/>
  <pageSetup paperSize="9" scale="97" orientation="portrait" blackAndWhite="1" r:id="rId1"/>
  <drawing r:id="rId2"/>
  <legacyDrawing r:id="rId3"/>
  <controls>
    <mc:AlternateContent xmlns:mc="http://schemas.openxmlformats.org/markup-compatibility/2006">
      <mc:Choice Requires="x14">
        <control shapeId="1029" r:id="rId4" name="CheckBox4">
          <controlPr defaultSize="0" autoLine="0" r:id="rId5">
            <anchor moveWithCells="1">
              <from>
                <xdr:col>2</xdr:col>
                <xdr:colOff>76200</xdr:colOff>
                <xdr:row>29</xdr:row>
                <xdr:rowOff>19050</xdr:rowOff>
              </from>
              <to>
                <xdr:col>3</xdr:col>
                <xdr:colOff>50800</xdr:colOff>
                <xdr:row>29</xdr:row>
                <xdr:rowOff>279400</xdr:rowOff>
              </to>
            </anchor>
          </controlPr>
        </control>
      </mc:Choice>
      <mc:Fallback>
        <control shapeId="1029" r:id="rId4" name="CheckBox4"/>
      </mc:Fallback>
    </mc:AlternateContent>
    <mc:AlternateContent xmlns:mc="http://schemas.openxmlformats.org/markup-compatibility/2006">
      <mc:Choice Requires="x14">
        <control shapeId="1028" r:id="rId6" name="CheckBox3">
          <controlPr defaultSize="0" autoLine="0" r:id="rId5">
            <anchor moveWithCells="1">
              <from>
                <xdr:col>2</xdr:col>
                <xdr:colOff>69850</xdr:colOff>
                <xdr:row>28</xdr:row>
                <xdr:rowOff>19050</xdr:rowOff>
              </from>
              <to>
                <xdr:col>3</xdr:col>
                <xdr:colOff>38100</xdr:colOff>
                <xdr:row>28</xdr:row>
                <xdr:rowOff>279400</xdr:rowOff>
              </to>
            </anchor>
          </controlPr>
        </control>
      </mc:Choice>
      <mc:Fallback>
        <control shapeId="1028" r:id="rId6" name="CheckBox3"/>
      </mc:Fallback>
    </mc:AlternateContent>
    <mc:AlternateContent xmlns:mc="http://schemas.openxmlformats.org/markup-compatibility/2006">
      <mc:Choice Requires="x14">
        <control shapeId="1027" r:id="rId7" name="CheckBox2">
          <controlPr defaultSize="0" autoLine="0" r:id="rId5">
            <anchor moveWithCells="1">
              <from>
                <xdr:col>2</xdr:col>
                <xdr:colOff>63500</xdr:colOff>
                <xdr:row>27</xdr:row>
                <xdr:rowOff>12700</xdr:rowOff>
              </from>
              <to>
                <xdr:col>3</xdr:col>
                <xdr:colOff>38100</xdr:colOff>
                <xdr:row>27</xdr:row>
                <xdr:rowOff>266700</xdr:rowOff>
              </to>
            </anchor>
          </controlPr>
        </control>
      </mc:Choice>
      <mc:Fallback>
        <control shapeId="1027" r:id="rId7" name="CheckBox2"/>
      </mc:Fallback>
    </mc:AlternateContent>
    <mc:AlternateContent xmlns:mc="http://schemas.openxmlformats.org/markup-compatibility/2006">
      <mc:Choice Requires="x14">
        <control shapeId="1026" r:id="rId8" name="CheckBox1">
          <controlPr defaultSize="0" autoLine="0" r:id="rId5">
            <anchor moveWithCells="1">
              <from>
                <xdr:col>2</xdr:col>
                <xdr:colOff>57150</xdr:colOff>
                <xdr:row>26</xdr:row>
                <xdr:rowOff>19050</xdr:rowOff>
              </from>
              <to>
                <xdr:col>3</xdr:col>
                <xdr:colOff>31750</xdr:colOff>
                <xdr:row>26</xdr:row>
                <xdr:rowOff>279400</xdr:rowOff>
              </to>
            </anchor>
          </controlPr>
        </control>
      </mc:Choice>
      <mc:Fallback>
        <control shapeId="1026" r:id="rId8" name="CheckBox1"/>
      </mc:Fallback>
    </mc:AlternateContent>
  </control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2920C0-1874-49D0-A8F7-D566950E0946}">
  <sheetPr>
    <tabColor rgb="FFFFC000"/>
    <pageSetUpPr fitToPage="1"/>
  </sheetPr>
  <dimension ref="A1:W29"/>
  <sheetViews>
    <sheetView showZeros="0" view="pageBreakPreview" zoomScaleNormal="100" zoomScaleSheetLayoutView="100" workbookViewId="0">
      <selection activeCell="G19" sqref="G19:R21"/>
    </sheetView>
  </sheetViews>
  <sheetFormatPr defaultRowHeight="14"/>
  <cols>
    <col min="1" max="2" width="8.6640625" style="1"/>
    <col min="3" max="3" width="16.83203125" style="1" customWidth="1"/>
    <col min="4" max="4" width="15.08203125" style="1" bestFit="1" customWidth="1"/>
    <col min="5" max="5" width="7.75" style="1" customWidth="1"/>
    <col min="6" max="6" width="3.83203125" style="1" customWidth="1"/>
    <col min="7" max="18" width="5.75" style="1" customWidth="1"/>
    <col min="19" max="19" width="6.08203125" style="1" customWidth="1"/>
    <col min="20" max="20" width="3.33203125" style="1" customWidth="1"/>
    <col min="21" max="21" width="6.58203125" style="1" customWidth="1"/>
    <col min="22" max="22" width="6" style="1" customWidth="1"/>
    <col min="23" max="16384" width="8.6640625" style="1"/>
  </cols>
  <sheetData>
    <row r="1" spans="1:23" ht="19">
      <c r="A1" s="213" t="s">
        <v>278</v>
      </c>
      <c r="B1" s="213"/>
      <c r="C1" s="213"/>
      <c r="D1" s="213"/>
      <c r="E1" s="213"/>
      <c r="F1" s="213"/>
      <c r="G1" s="213"/>
      <c r="H1" s="213"/>
      <c r="I1" s="213"/>
      <c r="J1" s="213"/>
      <c r="K1" s="213"/>
      <c r="L1" s="213"/>
      <c r="M1" s="213"/>
      <c r="N1" s="213"/>
      <c r="O1" s="213"/>
      <c r="P1" s="213"/>
      <c r="Q1" s="213"/>
      <c r="R1" s="213"/>
      <c r="S1" s="213"/>
      <c r="T1" s="213"/>
      <c r="U1" s="213"/>
    </row>
    <row r="2" spans="1:23" ht="21.5" customHeight="1">
      <c r="M2" s="208" t="s">
        <v>29</v>
      </c>
      <c r="N2" s="208"/>
      <c r="O2" s="208"/>
      <c r="P2" s="241" t="str">
        <f>'（１）基本情報シート'!F8</f>
        <v>丹波老人クラブ</v>
      </c>
      <c r="Q2" s="241"/>
      <c r="R2" s="241"/>
      <c r="S2" s="241"/>
      <c r="T2" s="241"/>
      <c r="U2" s="241"/>
      <c r="V2" s="241"/>
    </row>
    <row r="3" spans="1:23">
      <c r="W3" s="2"/>
    </row>
    <row r="4" spans="1:23" ht="23.5" customHeight="1">
      <c r="A4" s="238" t="s">
        <v>55</v>
      </c>
      <c r="B4" s="240"/>
      <c r="C4" s="238" t="s">
        <v>31</v>
      </c>
      <c r="D4" s="206" t="s">
        <v>32</v>
      </c>
      <c r="E4" s="235" t="s">
        <v>279</v>
      </c>
      <c r="F4" s="235"/>
      <c r="G4" s="238" t="s">
        <v>57</v>
      </c>
      <c r="H4" s="238"/>
      <c r="I4" s="238"/>
      <c r="J4" s="238"/>
      <c r="K4" s="238"/>
      <c r="L4" s="238"/>
      <c r="M4" s="238"/>
      <c r="N4" s="238"/>
      <c r="O4" s="238"/>
      <c r="P4" s="238"/>
      <c r="Q4" s="238"/>
      <c r="R4" s="238"/>
      <c r="S4" s="238"/>
      <c r="T4" s="238"/>
      <c r="U4" s="238"/>
      <c r="V4" s="238"/>
    </row>
    <row r="5" spans="1:23" ht="23.5" customHeight="1">
      <c r="A5" s="238"/>
      <c r="B5" s="240"/>
      <c r="C5" s="238"/>
      <c r="D5" s="206"/>
      <c r="E5" s="235"/>
      <c r="F5" s="235"/>
      <c r="G5" s="239" t="s">
        <v>56</v>
      </c>
      <c r="H5" s="238"/>
      <c r="I5" s="238"/>
      <c r="J5" s="238"/>
      <c r="K5" s="238"/>
      <c r="L5" s="238"/>
      <c r="M5" s="238"/>
      <c r="N5" s="238"/>
      <c r="O5" s="238"/>
      <c r="P5" s="238"/>
      <c r="Q5" s="238"/>
      <c r="R5" s="240"/>
      <c r="S5" s="238" t="s">
        <v>42</v>
      </c>
      <c r="T5" s="238"/>
      <c r="U5" s="221" t="s">
        <v>43</v>
      </c>
      <c r="V5" s="222"/>
    </row>
    <row r="6" spans="1:23" ht="23.5" customHeight="1">
      <c r="A6" s="238"/>
      <c r="B6" s="221"/>
      <c r="C6" s="238"/>
      <c r="D6" s="206"/>
      <c r="E6" s="235"/>
      <c r="F6" s="235"/>
      <c r="G6" s="5" t="s">
        <v>33</v>
      </c>
      <c r="H6" s="10" t="s">
        <v>34</v>
      </c>
      <c r="I6" s="5" t="s">
        <v>35</v>
      </c>
      <c r="J6" s="10" t="s">
        <v>36</v>
      </c>
      <c r="K6" s="5" t="s">
        <v>37</v>
      </c>
      <c r="L6" s="10" t="s">
        <v>38</v>
      </c>
      <c r="M6" s="5" t="s">
        <v>45</v>
      </c>
      <c r="N6" s="10" t="s">
        <v>46</v>
      </c>
      <c r="O6" s="5" t="s">
        <v>47</v>
      </c>
      <c r="P6" s="10" t="s">
        <v>39</v>
      </c>
      <c r="Q6" s="5" t="s">
        <v>40</v>
      </c>
      <c r="R6" s="10" t="s">
        <v>41</v>
      </c>
      <c r="S6" s="238"/>
      <c r="T6" s="238"/>
      <c r="U6" s="242"/>
      <c r="V6" s="243"/>
    </row>
    <row r="7" spans="1:23" ht="26" customHeight="1">
      <c r="A7" s="236" t="s">
        <v>30</v>
      </c>
      <c r="B7" s="233" t="s">
        <v>51</v>
      </c>
      <c r="C7" s="100" t="s">
        <v>328</v>
      </c>
      <c r="D7" s="101" t="s">
        <v>329</v>
      </c>
      <c r="E7" s="102">
        <v>150</v>
      </c>
      <c r="F7" s="11" t="s">
        <v>50</v>
      </c>
      <c r="G7" s="110">
        <v>1</v>
      </c>
      <c r="H7" s="111">
        <v>1</v>
      </c>
      <c r="I7" s="110">
        <v>1</v>
      </c>
      <c r="J7" s="111">
        <v>1</v>
      </c>
      <c r="K7" s="110"/>
      <c r="L7" s="111"/>
      <c r="M7" s="110">
        <v>1</v>
      </c>
      <c r="N7" s="111">
        <v>1</v>
      </c>
      <c r="O7" s="110"/>
      <c r="P7" s="111"/>
      <c r="Q7" s="110"/>
      <c r="R7" s="102">
        <v>1</v>
      </c>
      <c r="S7" s="39">
        <f>IF(SUM(G7:R7)&lt;&gt;0,SUM(G7:R7),"")</f>
        <v>7</v>
      </c>
      <c r="T7" s="12" t="s">
        <v>48</v>
      </c>
      <c r="U7" s="229" t="s">
        <v>51</v>
      </c>
      <c r="V7" s="230"/>
    </row>
    <row r="8" spans="1:23" ht="26" customHeight="1">
      <c r="A8" s="237"/>
      <c r="B8" s="234"/>
      <c r="C8" s="103" t="s">
        <v>330</v>
      </c>
      <c r="D8" s="104" t="s">
        <v>331</v>
      </c>
      <c r="E8" s="105">
        <v>210</v>
      </c>
      <c r="F8" s="14" t="s">
        <v>50</v>
      </c>
      <c r="G8" s="112">
        <v>2</v>
      </c>
      <c r="H8" s="113"/>
      <c r="I8" s="112">
        <v>2</v>
      </c>
      <c r="J8" s="113"/>
      <c r="K8" s="112">
        <v>2</v>
      </c>
      <c r="L8" s="113"/>
      <c r="M8" s="112">
        <v>2</v>
      </c>
      <c r="N8" s="113"/>
      <c r="O8" s="112">
        <v>2</v>
      </c>
      <c r="P8" s="113"/>
      <c r="Q8" s="112">
        <v>2</v>
      </c>
      <c r="R8" s="105"/>
      <c r="S8" s="40">
        <f>IF(SUM(G8:R8)&lt;&gt;0,SUM(G8:R8),"")</f>
        <v>12</v>
      </c>
      <c r="T8" s="14" t="s">
        <v>48</v>
      </c>
      <c r="U8" s="227">
        <f>IF(SUM(S7:S12)&lt;&gt;0,SUM(S7:S12),"")</f>
        <v>20</v>
      </c>
      <c r="V8" s="228"/>
    </row>
    <row r="9" spans="1:23" ht="26" customHeight="1">
      <c r="A9" s="237"/>
      <c r="B9" s="231" t="s">
        <v>58</v>
      </c>
      <c r="C9" s="103" t="s">
        <v>332</v>
      </c>
      <c r="D9" s="104" t="s">
        <v>333</v>
      </c>
      <c r="E9" s="105">
        <v>40</v>
      </c>
      <c r="F9" s="14" t="s">
        <v>50</v>
      </c>
      <c r="G9" s="112"/>
      <c r="H9" s="113"/>
      <c r="I9" s="112"/>
      <c r="J9" s="113"/>
      <c r="K9" s="112"/>
      <c r="L9" s="113"/>
      <c r="M9" s="112"/>
      <c r="N9" s="113"/>
      <c r="O9" s="112">
        <v>1</v>
      </c>
      <c r="P9" s="113"/>
      <c r="Q9" s="112"/>
      <c r="R9" s="105"/>
      <c r="S9" s="40">
        <f>IF(SUM(G9:R9)&lt;&gt;0,SUM(G9:R9),"")</f>
        <v>1</v>
      </c>
      <c r="T9" s="14" t="s">
        <v>48</v>
      </c>
      <c r="U9" s="227"/>
      <c r="V9" s="228"/>
    </row>
    <row r="10" spans="1:23" ht="26" customHeight="1">
      <c r="A10" s="237"/>
      <c r="B10" s="231"/>
      <c r="C10" s="103"/>
      <c r="D10" s="104"/>
      <c r="E10" s="105"/>
      <c r="F10" s="14" t="s">
        <v>50</v>
      </c>
      <c r="G10" s="112"/>
      <c r="H10" s="113"/>
      <c r="I10" s="112"/>
      <c r="J10" s="113"/>
      <c r="K10" s="112"/>
      <c r="L10" s="113"/>
      <c r="M10" s="112"/>
      <c r="N10" s="113"/>
      <c r="O10" s="112"/>
      <c r="P10" s="113"/>
      <c r="Q10" s="112"/>
      <c r="R10" s="105"/>
      <c r="S10" s="40" t="str">
        <f>IF(SUM(G10:R10)&lt;&gt;0,SUM(G10:R10),"")</f>
        <v/>
      </c>
      <c r="T10" s="14" t="s">
        <v>48</v>
      </c>
      <c r="U10" s="227"/>
      <c r="V10" s="228"/>
    </row>
    <row r="11" spans="1:23" ht="26" customHeight="1">
      <c r="A11" s="237"/>
      <c r="B11" s="231"/>
      <c r="C11" s="103"/>
      <c r="D11" s="104"/>
      <c r="E11" s="105"/>
      <c r="F11" s="14" t="s">
        <v>50</v>
      </c>
      <c r="G11" s="112"/>
      <c r="H11" s="113"/>
      <c r="I11" s="112"/>
      <c r="J11" s="113"/>
      <c r="K11" s="112"/>
      <c r="L11" s="113"/>
      <c r="M11" s="112"/>
      <c r="N11" s="113"/>
      <c r="O11" s="112"/>
      <c r="P11" s="113"/>
      <c r="Q11" s="112"/>
      <c r="R11" s="105"/>
      <c r="S11" s="40" t="str">
        <f t="shared" ref="S11:S24" si="0">IF(SUM(G11:R11)&lt;&gt;0,SUM(G11:R11),"")</f>
        <v/>
      </c>
      <c r="T11" s="14" t="s">
        <v>48</v>
      </c>
      <c r="U11" s="227"/>
      <c r="V11" s="228"/>
    </row>
    <row r="12" spans="1:23" ht="26" customHeight="1">
      <c r="A12" s="237"/>
      <c r="B12" s="232"/>
      <c r="C12" s="106"/>
      <c r="D12" s="107"/>
      <c r="E12" s="108"/>
      <c r="F12" s="15" t="s">
        <v>50</v>
      </c>
      <c r="G12" s="114"/>
      <c r="H12" s="115"/>
      <c r="I12" s="114"/>
      <c r="J12" s="115"/>
      <c r="K12" s="114"/>
      <c r="L12" s="115"/>
      <c r="M12" s="114"/>
      <c r="N12" s="115"/>
      <c r="O12" s="114"/>
      <c r="P12" s="115"/>
      <c r="Q12" s="114"/>
      <c r="R12" s="108"/>
      <c r="S12" s="41" t="str">
        <f t="shared" si="0"/>
        <v/>
      </c>
      <c r="T12" s="15" t="s">
        <v>48</v>
      </c>
      <c r="U12" s="219" t="s">
        <v>52</v>
      </c>
      <c r="V12" s="226"/>
    </row>
    <row r="13" spans="1:23" ht="26" customHeight="1">
      <c r="A13" s="237"/>
      <c r="B13" s="233" t="s">
        <v>61</v>
      </c>
      <c r="C13" s="109" t="s">
        <v>334</v>
      </c>
      <c r="D13" s="101" t="s">
        <v>335</v>
      </c>
      <c r="E13" s="102">
        <v>27</v>
      </c>
      <c r="F13" s="11" t="s">
        <v>50</v>
      </c>
      <c r="G13" s="110"/>
      <c r="H13" s="111"/>
      <c r="I13" s="110"/>
      <c r="J13" s="111"/>
      <c r="K13" s="110"/>
      <c r="L13" s="111"/>
      <c r="M13" s="110">
        <v>1</v>
      </c>
      <c r="N13" s="111"/>
      <c r="O13" s="110"/>
      <c r="P13" s="111"/>
      <c r="Q13" s="110"/>
      <c r="R13" s="102"/>
      <c r="S13" s="39">
        <f t="shared" si="0"/>
        <v>1</v>
      </c>
      <c r="T13" s="11" t="s">
        <v>48</v>
      </c>
      <c r="U13" s="229" t="s">
        <v>53</v>
      </c>
      <c r="V13" s="230"/>
    </row>
    <row r="14" spans="1:23" ht="26" customHeight="1">
      <c r="A14" s="237"/>
      <c r="B14" s="234"/>
      <c r="C14" s="103" t="s">
        <v>336</v>
      </c>
      <c r="D14" s="104" t="s">
        <v>337</v>
      </c>
      <c r="E14" s="105">
        <v>50</v>
      </c>
      <c r="F14" s="14" t="s">
        <v>50</v>
      </c>
      <c r="G14" s="112"/>
      <c r="H14" s="113"/>
      <c r="I14" s="112">
        <v>1</v>
      </c>
      <c r="J14" s="113"/>
      <c r="K14" s="112"/>
      <c r="L14" s="113"/>
      <c r="M14" s="112"/>
      <c r="N14" s="113">
        <v>1</v>
      </c>
      <c r="O14" s="112"/>
      <c r="P14" s="113"/>
      <c r="Q14" s="112"/>
      <c r="R14" s="105"/>
      <c r="S14" s="40">
        <f t="shared" si="0"/>
        <v>2</v>
      </c>
      <c r="T14" s="14" t="s">
        <v>48</v>
      </c>
      <c r="U14" s="227">
        <f>IF(SUM(S13:S18)&lt;&gt;0,SUM(S13:S18),"")</f>
        <v>3</v>
      </c>
      <c r="V14" s="228"/>
    </row>
    <row r="15" spans="1:23" ht="26" customHeight="1">
      <c r="A15" s="237"/>
      <c r="B15" s="231" t="s">
        <v>59</v>
      </c>
      <c r="C15" s="103"/>
      <c r="D15" s="104"/>
      <c r="E15" s="105"/>
      <c r="F15" s="14" t="s">
        <v>50</v>
      </c>
      <c r="G15" s="112"/>
      <c r="H15" s="113"/>
      <c r="I15" s="112"/>
      <c r="J15" s="113"/>
      <c r="K15" s="112"/>
      <c r="L15" s="113"/>
      <c r="M15" s="112"/>
      <c r="N15" s="113"/>
      <c r="O15" s="112"/>
      <c r="P15" s="113"/>
      <c r="Q15" s="112"/>
      <c r="R15" s="105"/>
      <c r="S15" s="40" t="str">
        <f t="shared" si="0"/>
        <v/>
      </c>
      <c r="T15" s="14" t="s">
        <v>48</v>
      </c>
      <c r="U15" s="227"/>
      <c r="V15" s="228"/>
    </row>
    <row r="16" spans="1:23" ht="26" customHeight="1">
      <c r="A16" s="237"/>
      <c r="B16" s="231"/>
      <c r="C16" s="103"/>
      <c r="D16" s="104"/>
      <c r="E16" s="105"/>
      <c r="F16" s="14" t="s">
        <v>50</v>
      </c>
      <c r="G16" s="112"/>
      <c r="H16" s="113"/>
      <c r="I16" s="112"/>
      <c r="J16" s="113"/>
      <c r="K16" s="112"/>
      <c r="L16" s="113"/>
      <c r="M16" s="112"/>
      <c r="N16" s="113"/>
      <c r="O16" s="112"/>
      <c r="P16" s="113"/>
      <c r="Q16" s="112"/>
      <c r="R16" s="105"/>
      <c r="S16" s="40" t="str">
        <f t="shared" si="0"/>
        <v/>
      </c>
      <c r="T16" s="14" t="s">
        <v>48</v>
      </c>
      <c r="U16" s="227"/>
      <c r="V16" s="228"/>
    </row>
    <row r="17" spans="1:23" ht="26" customHeight="1">
      <c r="A17" s="237"/>
      <c r="B17" s="231"/>
      <c r="C17" s="103"/>
      <c r="D17" s="104"/>
      <c r="E17" s="105"/>
      <c r="F17" s="14" t="s">
        <v>50</v>
      </c>
      <c r="G17" s="112"/>
      <c r="H17" s="113"/>
      <c r="I17" s="112"/>
      <c r="J17" s="113"/>
      <c r="K17" s="112"/>
      <c r="L17" s="113"/>
      <c r="M17" s="112"/>
      <c r="N17" s="113"/>
      <c r="O17" s="112"/>
      <c r="P17" s="113"/>
      <c r="Q17" s="112"/>
      <c r="R17" s="105"/>
      <c r="S17" s="40" t="str">
        <f t="shared" si="0"/>
        <v/>
      </c>
      <c r="T17" s="14" t="s">
        <v>48</v>
      </c>
      <c r="U17" s="227"/>
      <c r="V17" s="228"/>
    </row>
    <row r="18" spans="1:23" ht="26" customHeight="1">
      <c r="A18" s="237"/>
      <c r="B18" s="232"/>
      <c r="C18" s="106"/>
      <c r="D18" s="107"/>
      <c r="E18" s="108"/>
      <c r="F18" s="15" t="s">
        <v>50</v>
      </c>
      <c r="G18" s="114"/>
      <c r="H18" s="115"/>
      <c r="I18" s="114"/>
      <c r="J18" s="115"/>
      <c r="K18" s="114"/>
      <c r="L18" s="115"/>
      <c r="M18" s="114"/>
      <c r="N18" s="115"/>
      <c r="O18" s="114"/>
      <c r="P18" s="115"/>
      <c r="Q18" s="114"/>
      <c r="R18" s="108"/>
      <c r="S18" s="41" t="str">
        <f t="shared" si="0"/>
        <v/>
      </c>
      <c r="T18" s="15" t="s">
        <v>48</v>
      </c>
      <c r="U18" s="219" t="s">
        <v>52</v>
      </c>
      <c r="V18" s="226"/>
    </row>
    <row r="19" spans="1:23" ht="26" customHeight="1">
      <c r="A19" s="237"/>
      <c r="B19" s="233" t="s">
        <v>62</v>
      </c>
      <c r="C19" s="109" t="s">
        <v>338</v>
      </c>
      <c r="D19" s="101" t="s">
        <v>335</v>
      </c>
      <c r="E19" s="102">
        <v>330</v>
      </c>
      <c r="F19" s="11" t="s">
        <v>50</v>
      </c>
      <c r="G19" s="110">
        <v>4</v>
      </c>
      <c r="H19" s="111">
        <v>4</v>
      </c>
      <c r="I19" s="110">
        <v>4</v>
      </c>
      <c r="J19" s="111">
        <v>4</v>
      </c>
      <c r="K19" s="110">
        <v>3</v>
      </c>
      <c r="L19" s="111">
        <v>4</v>
      </c>
      <c r="M19" s="110">
        <v>4</v>
      </c>
      <c r="N19" s="111">
        <v>4</v>
      </c>
      <c r="O19" s="110">
        <v>3</v>
      </c>
      <c r="P19" s="111">
        <v>3</v>
      </c>
      <c r="Q19" s="110">
        <v>3</v>
      </c>
      <c r="R19" s="102">
        <v>4</v>
      </c>
      <c r="S19" s="39">
        <f t="shared" si="0"/>
        <v>44</v>
      </c>
      <c r="T19" s="11" t="s">
        <v>48</v>
      </c>
      <c r="U19" s="229" t="s">
        <v>54</v>
      </c>
      <c r="V19" s="230"/>
    </row>
    <row r="20" spans="1:23" ht="26" customHeight="1">
      <c r="A20" s="237"/>
      <c r="B20" s="234"/>
      <c r="C20" s="103" t="s">
        <v>339</v>
      </c>
      <c r="D20" s="104" t="s">
        <v>335</v>
      </c>
      <c r="E20" s="105">
        <v>182</v>
      </c>
      <c r="F20" s="14" t="s">
        <v>50</v>
      </c>
      <c r="G20" s="112"/>
      <c r="H20" s="113"/>
      <c r="I20" s="112"/>
      <c r="J20" s="113">
        <v>16</v>
      </c>
      <c r="K20" s="112">
        <v>18</v>
      </c>
      <c r="L20" s="113"/>
      <c r="M20" s="112"/>
      <c r="N20" s="113"/>
      <c r="O20" s="112"/>
      <c r="P20" s="113"/>
      <c r="Q20" s="112"/>
      <c r="R20" s="105"/>
      <c r="S20" s="40">
        <f t="shared" si="0"/>
        <v>34</v>
      </c>
      <c r="T20" s="14" t="s">
        <v>48</v>
      </c>
      <c r="U20" s="227">
        <f>IF(SUM(S19:S24)&lt;&gt;0,SUM(S19:S24),"")</f>
        <v>96</v>
      </c>
      <c r="V20" s="228"/>
    </row>
    <row r="21" spans="1:23" ht="26" customHeight="1">
      <c r="A21" s="237"/>
      <c r="B21" s="231" t="s">
        <v>60</v>
      </c>
      <c r="C21" s="103" t="s">
        <v>340</v>
      </c>
      <c r="D21" s="104" t="s">
        <v>341</v>
      </c>
      <c r="E21" s="105">
        <v>210</v>
      </c>
      <c r="F21" s="14" t="s">
        <v>50</v>
      </c>
      <c r="G21" s="112">
        <v>2</v>
      </c>
      <c r="H21" s="113">
        <v>2</v>
      </c>
      <c r="I21" s="112">
        <v>2</v>
      </c>
      <c r="J21" s="113">
        <v>2</v>
      </c>
      <c r="K21" s="112"/>
      <c r="L21" s="113">
        <v>2</v>
      </c>
      <c r="M21" s="112">
        <v>2</v>
      </c>
      <c r="N21" s="113">
        <v>2</v>
      </c>
      <c r="O21" s="112">
        <v>2</v>
      </c>
      <c r="P21" s="113"/>
      <c r="Q21" s="112"/>
      <c r="R21" s="105">
        <v>2</v>
      </c>
      <c r="S21" s="40">
        <f t="shared" si="0"/>
        <v>18</v>
      </c>
      <c r="T21" s="14" t="s">
        <v>48</v>
      </c>
      <c r="U21" s="227"/>
      <c r="V21" s="228"/>
    </row>
    <row r="22" spans="1:23" ht="26" customHeight="1">
      <c r="A22" s="237"/>
      <c r="B22" s="231"/>
      <c r="C22" s="103"/>
      <c r="D22" s="104"/>
      <c r="E22" s="105"/>
      <c r="F22" s="14" t="s">
        <v>50</v>
      </c>
      <c r="G22" s="112"/>
      <c r="H22" s="113"/>
      <c r="I22" s="112"/>
      <c r="J22" s="113"/>
      <c r="K22" s="112"/>
      <c r="L22" s="113"/>
      <c r="M22" s="112"/>
      <c r="N22" s="113"/>
      <c r="O22" s="112"/>
      <c r="P22" s="113"/>
      <c r="Q22" s="112"/>
      <c r="R22" s="105"/>
      <c r="S22" s="40" t="str">
        <f t="shared" si="0"/>
        <v/>
      </c>
      <c r="T22" s="14" t="s">
        <v>48</v>
      </c>
      <c r="U22" s="227"/>
      <c r="V22" s="228"/>
    </row>
    <row r="23" spans="1:23" ht="26" customHeight="1">
      <c r="A23" s="237"/>
      <c r="B23" s="231"/>
      <c r="C23" s="103"/>
      <c r="D23" s="104"/>
      <c r="E23" s="105"/>
      <c r="F23" s="14" t="s">
        <v>50</v>
      </c>
      <c r="G23" s="112"/>
      <c r="H23" s="113"/>
      <c r="I23" s="112"/>
      <c r="J23" s="113"/>
      <c r="K23" s="112"/>
      <c r="L23" s="113"/>
      <c r="M23" s="112"/>
      <c r="N23" s="113"/>
      <c r="O23" s="112"/>
      <c r="P23" s="113"/>
      <c r="Q23" s="112"/>
      <c r="R23" s="105"/>
      <c r="S23" s="40" t="str">
        <f t="shared" si="0"/>
        <v/>
      </c>
      <c r="T23" s="14" t="s">
        <v>48</v>
      </c>
      <c r="U23" s="227"/>
      <c r="V23" s="228"/>
    </row>
    <row r="24" spans="1:23" ht="26" customHeight="1">
      <c r="A24" s="237"/>
      <c r="B24" s="232"/>
      <c r="C24" s="106"/>
      <c r="D24" s="107"/>
      <c r="E24" s="108"/>
      <c r="F24" s="15" t="s">
        <v>50</v>
      </c>
      <c r="G24" s="114"/>
      <c r="H24" s="115"/>
      <c r="I24" s="114"/>
      <c r="J24" s="115"/>
      <c r="K24" s="114"/>
      <c r="L24" s="115"/>
      <c r="M24" s="114"/>
      <c r="N24" s="115"/>
      <c r="O24" s="114"/>
      <c r="P24" s="115"/>
      <c r="Q24" s="114"/>
      <c r="R24" s="108"/>
      <c r="S24" s="41" t="str">
        <f t="shared" si="0"/>
        <v/>
      </c>
      <c r="T24" s="15" t="s">
        <v>48</v>
      </c>
      <c r="U24" s="219" t="s">
        <v>52</v>
      </c>
      <c r="V24" s="226"/>
    </row>
    <row r="25" spans="1:23" ht="18.5" customHeight="1">
      <c r="A25" s="223" t="s">
        <v>44</v>
      </c>
      <c r="B25" s="224"/>
      <c r="C25" s="224"/>
      <c r="D25" s="224"/>
      <c r="E25" s="224"/>
      <c r="F25" s="224"/>
      <c r="G25" s="224"/>
      <c r="H25" s="224"/>
      <c r="I25" s="224"/>
      <c r="J25" s="224"/>
      <c r="K25" s="224"/>
      <c r="L25" s="224"/>
      <c r="M25" s="224"/>
      <c r="N25" s="224"/>
      <c r="O25" s="224"/>
      <c r="P25" s="224"/>
      <c r="Q25" s="224"/>
      <c r="R25" s="225"/>
      <c r="S25" s="221" t="s">
        <v>49</v>
      </c>
      <c r="T25" s="211"/>
      <c r="U25" s="211"/>
      <c r="V25" s="222"/>
    </row>
    <row r="26" spans="1:23" ht="18.5" customHeight="1">
      <c r="A26" s="219"/>
      <c r="B26" s="220"/>
      <c r="C26" s="220"/>
      <c r="D26" s="220"/>
      <c r="E26" s="220"/>
      <c r="F26" s="220"/>
      <c r="G26" s="220"/>
      <c r="H26" s="220"/>
      <c r="I26" s="220"/>
      <c r="J26" s="220"/>
      <c r="K26" s="220"/>
      <c r="L26" s="220"/>
      <c r="M26" s="220"/>
      <c r="N26" s="220"/>
      <c r="O26" s="220"/>
      <c r="P26" s="220"/>
      <c r="Q26" s="220"/>
      <c r="R26" s="226"/>
      <c r="S26" s="219">
        <f>IF(SUM(U8,U14,U20)&lt;&gt;0,SUM(U8,U14,U20),"")</f>
        <v>119</v>
      </c>
      <c r="T26" s="220"/>
      <c r="U26" s="220"/>
      <c r="V26" s="16" t="s">
        <v>64</v>
      </c>
      <c r="W26" s="120" t="str">
        <f>IF(ISBLANK(S26), "←エラー：実績を入力してください","")</f>
        <v/>
      </c>
    </row>
    <row r="28" spans="1:23">
      <c r="A28" s="1" t="s">
        <v>280</v>
      </c>
    </row>
    <row r="29" spans="1:23">
      <c r="A29" s="1" t="s">
        <v>63</v>
      </c>
    </row>
  </sheetData>
  <sheetProtection algorithmName="SHA-512" hashValue="p71sLww+Qtw5g8DsuEbsG6w1hnGOCLkEz82A6smimZxOUrmXW5P/uFhfZB3OQi/BZAfnth4Yc28rm7P8Wog3sQ==" saltValue="WjFeiJDqZjHLQ7247lhG+Q==" spinCount="100000" sheet="1" objects="1" scenarios="1"/>
  <mergeCells count="30">
    <mergeCell ref="A1:U1"/>
    <mergeCell ref="E4:F6"/>
    <mergeCell ref="B13:B14"/>
    <mergeCell ref="B15:B18"/>
    <mergeCell ref="A7:A24"/>
    <mergeCell ref="S5:T6"/>
    <mergeCell ref="G5:R5"/>
    <mergeCell ref="C4:C6"/>
    <mergeCell ref="D4:D6"/>
    <mergeCell ref="A4:B6"/>
    <mergeCell ref="B19:B20"/>
    <mergeCell ref="G4:V4"/>
    <mergeCell ref="P2:V2"/>
    <mergeCell ref="U5:V6"/>
    <mergeCell ref="S26:U26"/>
    <mergeCell ref="S25:V25"/>
    <mergeCell ref="A25:R26"/>
    <mergeCell ref="M2:O2"/>
    <mergeCell ref="U8:V11"/>
    <mergeCell ref="U14:V17"/>
    <mergeCell ref="U20:V23"/>
    <mergeCell ref="U19:V19"/>
    <mergeCell ref="U13:V13"/>
    <mergeCell ref="U7:V7"/>
    <mergeCell ref="U12:V12"/>
    <mergeCell ref="U18:V18"/>
    <mergeCell ref="B21:B24"/>
    <mergeCell ref="B9:B12"/>
    <mergeCell ref="B7:B8"/>
    <mergeCell ref="U24:V24"/>
  </mergeCells>
  <phoneticPr fontId="1"/>
  <dataValidations count="1">
    <dataValidation imeMode="halfAlpha" allowBlank="1" showInputMessage="1" showErrorMessage="1" sqref="E7:E24 G7:R24" xr:uid="{69F11D06-BC17-4977-9952-DE9A77A94512}"/>
  </dataValidations>
  <printOptions horizontalCentered="1"/>
  <pageMargins left="0.70866141732283472" right="0.70866141732283472" top="0.74803149606299213" bottom="0.55118110236220474" header="0.31496062992125984" footer="0.31496062992125984"/>
  <pageSetup paperSize="9" scale="72" orientation="landscape" blackAndWhite="1"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BDF7D7-FAFF-4927-96D3-DB5BD13E51A2}">
  <sheetPr>
    <tabColor rgb="FFFFC000"/>
    <pageSetUpPr fitToPage="1"/>
  </sheetPr>
  <dimension ref="A1:K45"/>
  <sheetViews>
    <sheetView showZeros="0" view="pageBreakPreview" zoomScale="80" zoomScaleNormal="100" zoomScaleSheetLayoutView="80" workbookViewId="0">
      <selection activeCell="D29" sqref="D29:E29"/>
    </sheetView>
  </sheetViews>
  <sheetFormatPr defaultRowHeight="14"/>
  <cols>
    <col min="1" max="1" width="6.75" style="1" customWidth="1"/>
    <col min="2" max="2" width="14.83203125" style="1" customWidth="1"/>
    <col min="3" max="3" width="29.58203125" style="1" customWidth="1"/>
    <col min="4" max="4" width="7.1640625" style="1" customWidth="1"/>
    <col min="5" max="5" width="11.33203125" style="1" customWidth="1"/>
    <col min="6" max="6" width="4.6640625" style="1" customWidth="1"/>
    <col min="7" max="8" width="8.6640625" style="1"/>
    <col min="9" max="9" width="6.25" style="1" customWidth="1"/>
    <col min="10" max="10" width="4.4140625" style="1" customWidth="1"/>
    <col min="11" max="16384" width="8.6640625" style="1"/>
  </cols>
  <sheetData>
    <row r="1" spans="1:11" ht="18" customHeight="1">
      <c r="A1" s="132"/>
      <c r="B1" s="132"/>
      <c r="C1" s="132"/>
      <c r="D1" s="132"/>
      <c r="E1" s="132"/>
      <c r="F1" s="132"/>
      <c r="G1" s="132"/>
      <c r="H1" s="214" t="str">
        <f>'（１）基本情報シート'!F33</f>
        <v>精算払い</v>
      </c>
      <c r="I1" s="215"/>
      <c r="J1" s="216"/>
    </row>
    <row r="2" spans="1:11" ht="19">
      <c r="A2" s="213" t="s">
        <v>281</v>
      </c>
      <c r="B2" s="213"/>
      <c r="C2" s="213"/>
      <c r="D2" s="213"/>
      <c r="E2" s="213"/>
      <c r="F2" s="213"/>
      <c r="G2" s="213"/>
      <c r="H2" s="213"/>
      <c r="I2" s="213"/>
      <c r="J2" s="213"/>
    </row>
    <row r="3" spans="1:11" ht="20" customHeight="1">
      <c r="E3" s="218" t="s">
        <v>29</v>
      </c>
      <c r="F3" s="218"/>
      <c r="G3" s="244" t="str">
        <f>'（１）基本情報シート'!F8</f>
        <v>丹波老人クラブ</v>
      </c>
      <c r="H3" s="244"/>
      <c r="I3" s="244"/>
      <c r="J3" s="244"/>
    </row>
    <row r="4" spans="1:11">
      <c r="K4" s="2"/>
    </row>
    <row r="5" spans="1:11">
      <c r="A5" s="1" t="s">
        <v>65</v>
      </c>
      <c r="J5" s="3" t="s">
        <v>66</v>
      </c>
    </row>
    <row r="6" spans="1:11" ht="18.5" customHeight="1">
      <c r="A6" s="238" t="s">
        <v>88</v>
      </c>
      <c r="B6" s="238"/>
      <c r="C6" s="238" t="s">
        <v>89</v>
      </c>
      <c r="D6" s="238"/>
      <c r="E6" s="238"/>
      <c r="F6" s="238"/>
      <c r="G6" s="238"/>
      <c r="H6" s="238" t="s">
        <v>90</v>
      </c>
      <c r="I6" s="238"/>
      <c r="J6" s="238"/>
    </row>
    <row r="7" spans="1:11" ht="33.5" customHeight="1">
      <c r="A7" s="235" t="s">
        <v>67</v>
      </c>
      <c r="B7" s="235"/>
      <c r="C7" s="249" t="s">
        <v>68</v>
      </c>
      <c r="D7" s="250"/>
      <c r="E7" s="252">
        <f>'（１）基本情報シート'!I53</f>
        <v>21000</v>
      </c>
      <c r="F7" s="253"/>
      <c r="G7" s="22" t="s">
        <v>21</v>
      </c>
      <c r="H7" s="259" t="s">
        <v>70</v>
      </c>
      <c r="I7" s="260"/>
      <c r="J7" s="261"/>
    </row>
    <row r="8" spans="1:11" ht="33.5" customHeight="1">
      <c r="A8" s="235"/>
      <c r="B8" s="235"/>
      <c r="C8" s="247" t="s">
        <v>69</v>
      </c>
      <c r="D8" s="248"/>
      <c r="E8" s="252" t="str">
        <f>'（１）基本情報シート'!I54</f>
        <v/>
      </c>
      <c r="F8" s="253"/>
      <c r="G8" s="27" t="s">
        <v>21</v>
      </c>
      <c r="H8" s="254">
        <f>SUM(E7:F8)</f>
        <v>21000</v>
      </c>
      <c r="I8" s="255"/>
      <c r="J8" s="27" t="s">
        <v>21</v>
      </c>
    </row>
    <row r="9" spans="1:11" ht="33.5" customHeight="1">
      <c r="A9" s="235"/>
      <c r="B9" s="235"/>
      <c r="C9" s="251" t="s">
        <v>83</v>
      </c>
      <c r="D9" s="251"/>
      <c r="E9" s="251"/>
      <c r="F9" s="251"/>
      <c r="G9" s="251"/>
      <c r="H9" s="25"/>
      <c r="I9" s="20"/>
      <c r="J9" s="26"/>
    </row>
    <row r="10" spans="1:11" ht="30.5" customHeight="1">
      <c r="A10" s="238" t="s">
        <v>71</v>
      </c>
      <c r="B10" s="238"/>
      <c r="C10" s="245" t="s">
        <v>72</v>
      </c>
      <c r="D10" s="207"/>
      <c r="E10" s="207"/>
      <c r="F10" s="207"/>
      <c r="G10" s="246"/>
      <c r="H10" s="256">
        <v>63000</v>
      </c>
      <c r="I10" s="257"/>
      <c r="J10" s="21" t="s">
        <v>21</v>
      </c>
      <c r="K10" s="120" t="str">
        <f>IF(ISBLANK(H10), "←エラー：その他がない場合は０と入力してください","")</f>
        <v/>
      </c>
    </row>
    <row r="11" spans="1:11" ht="30.5" customHeight="1">
      <c r="A11" s="238" t="s">
        <v>73</v>
      </c>
      <c r="B11" s="238"/>
      <c r="C11" s="262"/>
      <c r="D11" s="263"/>
      <c r="E11" s="263"/>
      <c r="F11" s="263"/>
      <c r="G11" s="264"/>
      <c r="H11" s="258">
        <f>IF(SUM(H8,H10)&lt;&gt;0,SUM(H8,H10),"")</f>
        <v>84000</v>
      </c>
      <c r="I11" s="253"/>
      <c r="J11" s="21" t="s">
        <v>21</v>
      </c>
    </row>
    <row r="12" spans="1:11" ht="21" customHeight="1"/>
    <row r="13" spans="1:11">
      <c r="A13" s="20" t="s">
        <v>282</v>
      </c>
      <c r="B13" s="20"/>
      <c r="C13" s="20"/>
      <c r="D13" s="20"/>
      <c r="E13" s="20"/>
      <c r="F13" s="20"/>
      <c r="G13" s="20"/>
      <c r="H13" s="20"/>
      <c r="I13" s="20"/>
      <c r="J13" s="18" t="s">
        <v>66</v>
      </c>
    </row>
    <row r="14" spans="1:11" ht="18.5" customHeight="1">
      <c r="A14" s="238" t="s">
        <v>88</v>
      </c>
      <c r="B14" s="238"/>
      <c r="C14" s="273" t="s">
        <v>89</v>
      </c>
      <c r="D14" s="273"/>
      <c r="E14" s="273"/>
      <c r="F14" s="273"/>
      <c r="G14" s="23" t="s">
        <v>74</v>
      </c>
      <c r="H14" s="238" t="s">
        <v>283</v>
      </c>
      <c r="I14" s="238"/>
      <c r="J14" s="238"/>
    </row>
    <row r="15" spans="1:11" ht="24.5" customHeight="1">
      <c r="A15" s="276" t="s">
        <v>284</v>
      </c>
      <c r="B15" s="274" t="s">
        <v>51</v>
      </c>
      <c r="C15" s="85" t="s">
        <v>328</v>
      </c>
      <c r="D15" s="269">
        <v>24800</v>
      </c>
      <c r="E15" s="270"/>
      <c r="F15" s="11" t="s">
        <v>77</v>
      </c>
      <c r="G15" s="91" t="s">
        <v>84</v>
      </c>
      <c r="H15" s="258">
        <f>IF(SUM(D15:E20)&lt;&gt;0,SUM(D15:E20),"")</f>
        <v>71900</v>
      </c>
      <c r="I15" s="253"/>
      <c r="J15" s="246" t="s">
        <v>77</v>
      </c>
    </row>
    <row r="16" spans="1:11" ht="24.5" customHeight="1">
      <c r="A16" s="276"/>
      <c r="B16" s="275"/>
      <c r="C16" s="86" t="s">
        <v>330</v>
      </c>
      <c r="D16" s="271">
        <v>25000</v>
      </c>
      <c r="E16" s="272"/>
      <c r="F16" s="14" t="s">
        <v>77</v>
      </c>
      <c r="G16" s="92" t="s">
        <v>342</v>
      </c>
      <c r="H16" s="258"/>
      <c r="I16" s="253"/>
      <c r="J16" s="246"/>
    </row>
    <row r="17" spans="1:10" ht="24.5" customHeight="1">
      <c r="A17" s="276"/>
      <c r="B17" s="232" t="s">
        <v>87</v>
      </c>
      <c r="C17" s="86" t="s">
        <v>332</v>
      </c>
      <c r="D17" s="271">
        <v>22100</v>
      </c>
      <c r="E17" s="272"/>
      <c r="F17" s="14" t="s">
        <v>77</v>
      </c>
      <c r="G17" s="93" t="s">
        <v>342</v>
      </c>
      <c r="H17" s="258"/>
      <c r="I17" s="253"/>
      <c r="J17" s="246"/>
    </row>
    <row r="18" spans="1:10" ht="24.5" customHeight="1">
      <c r="A18" s="276"/>
      <c r="B18" s="280"/>
      <c r="C18" s="86"/>
      <c r="D18" s="271"/>
      <c r="E18" s="272"/>
      <c r="F18" s="14" t="s">
        <v>77</v>
      </c>
      <c r="G18" s="92"/>
      <c r="H18" s="258"/>
      <c r="I18" s="253"/>
      <c r="J18" s="246"/>
    </row>
    <row r="19" spans="1:10" ht="24.5" customHeight="1">
      <c r="A19" s="276"/>
      <c r="B19" s="280"/>
      <c r="C19" s="86"/>
      <c r="D19" s="271"/>
      <c r="E19" s="272"/>
      <c r="F19" s="14" t="s">
        <v>77</v>
      </c>
      <c r="G19" s="92"/>
      <c r="H19" s="258"/>
      <c r="I19" s="253"/>
      <c r="J19" s="246"/>
    </row>
    <row r="20" spans="1:10" ht="24.5" customHeight="1">
      <c r="A20" s="276"/>
      <c r="B20" s="280"/>
      <c r="C20" s="87"/>
      <c r="D20" s="267"/>
      <c r="E20" s="268"/>
      <c r="F20" s="26" t="s">
        <v>77</v>
      </c>
      <c r="G20" s="94"/>
      <c r="H20" s="258"/>
      <c r="I20" s="253"/>
      <c r="J20" s="246"/>
    </row>
    <row r="21" spans="1:10" ht="24.5" customHeight="1">
      <c r="A21" s="276"/>
      <c r="B21" s="274" t="s">
        <v>53</v>
      </c>
      <c r="C21" s="85" t="s">
        <v>334</v>
      </c>
      <c r="D21" s="269">
        <v>12000</v>
      </c>
      <c r="E21" s="270"/>
      <c r="F21" s="11" t="s">
        <v>77</v>
      </c>
      <c r="G21" s="91"/>
      <c r="H21" s="258">
        <f>IF(SUM(D21:E26)&lt;&gt;0,SUM(D21:E26),"")</f>
        <v>23390</v>
      </c>
      <c r="I21" s="253"/>
      <c r="J21" s="246" t="s">
        <v>77</v>
      </c>
    </row>
    <row r="22" spans="1:10" ht="24.5" customHeight="1">
      <c r="A22" s="276"/>
      <c r="B22" s="275"/>
      <c r="C22" s="86" t="s">
        <v>336</v>
      </c>
      <c r="D22" s="271">
        <v>11390</v>
      </c>
      <c r="E22" s="272"/>
      <c r="F22" s="14" t="s">
        <v>77</v>
      </c>
      <c r="G22" s="92"/>
      <c r="H22" s="258"/>
      <c r="I22" s="253"/>
      <c r="J22" s="246"/>
    </row>
    <row r="23" spans="1:10" ht="24.5" customHeight="1">
      <c r="A23" s="276"/>
      <c r="B23" s="232" t="s">
        <v>86</v>
      </c>
      <c r="C23" s="86"/>
      <c r="D23" s="271"/>
      <c r="E23" s="272"/>
      <c r="F23" s="14" t="s">
        <v>77</v>
      </c>
      <c r="G23" s="93"/>
      <c r="H23" s="258"/>
      <c r="I23" s="253"/>
      <c r="J23" s="246"/>
    </row>
    <row r="24" spans="1:10" ht="24.5" customHeight="1">
      <c r="A24" s="276"/>
      <c r="B24" s="280"/>
      <c r="C24" s="88"/>
      <c r="D24" s="281"/>
      <c r="E24" s="282"/>
      <c r="F24" s="14" t="s">
        <v>77</v>
      </c>
      <c r="G24" s="92"/>
      <c r="H24" s="258"/>
      <c r="I24" s="253"/>
      <c r="J24" s="246"/>
    </row>
    <row r="25" spans="1:10" ht="24.5" customHeight="1">
      <c r="A25" s="276"/>
      <c r="B25" s="280"/>
      <c r="C25" s="86"/>
      <c r="D25" s="271"/>
      <c r="E25" s="272"/>
      <c r="F25" s="14" t="s">
        <v>77</v>
      </c>
      <c r="G25" s="92"/>
      <c r="H25" s="258"/>
      <c r="I25" s="253"/>
      <c r="J25" s="246"/>
    </row>
    <row r="26" spans="1:10" ht="24.5" customHeight="1">
      <c r="A26" s="276"/>
      <c r="B26" s="280"/>
      <c r="C26" s="87"/>
      <c r="D26" s="267"/>
      <c r="E26" s="268"/>
      <c r="F26" s="26" t="s">
        <v>77</v>
      </c>
      <c r="G26" s="94"/>
      <c r="H26" s="258"/>
      <c r="I26" s="253"/>
      <c r="J26" s="246"/>
    </row>
    <row r="27" spans="1:10" ht="24.5" customHeight="1">
      <c r="A27" s="276"/>
      <c r="B27" s="274" t="s">
        <v>54</v>
      </c>
      <c r="C27" s="89" t="s">
        <v>338</v>
      </c>
      <c r="D27" s="283">
        <v>39000</v>
      </c>
      <c r="E27" s="284"/>
      <c r="F27" s="11" t="s">
        <v>77</v>
      </c>
      <c r="G27" s="95" t="s">
        <v>342</v>
      </c>
      <c r="H27" s="258">
        <f>IF(SUM(D27:E32)&lt;&gt;0,SUM(D27:E32),"")</f>
        <v>72100</v>
      </c>
      <c r="I27" s="253"/>
      <c r="J27" s="246" t="s">
        <v>77</v>
      </c>
    </row>
    <row r="28" spans="1:10" ht="24.5" customHeight="1">
      <c r="A28" s="276"/>
      <c r="B28" s="275"/>
      <c r="C28" s="86" t="s">
        <v>339</v>
      </c>
      <c r="D28" s="271">
        <v>12100</v>
      </c>
      <c r="E28" s="272"/>
      <c r="F28" s="14" t="s">
        <v>77</v>
      </c>
      <c r="G28" s="96" t="s">
        <v>342</v>
      </c>
      <c r="H28" s="258"/>
      <c r="I28" s="253"/>
      <c r="J28" s="246"/>
    </row>
    <row r="29" spans="1:10" ht="24.5" customHeight="1">
      <c r="A29" s="276"/>
      <c r="B29" s="232" t="s">
        <v>76</v>
      </c>
      <c r="C29" s="90" t="s">
        <v>340</v>
      </c>
      <c r="D29" s="285">
        <v>21000</v>
      </c>
      <c r="E29" s="286"/>
      <c r="F29" s="14" t="s">
        <v>77</v>
      </c>
      <c r="G29" s="96" t="s">
        <v>342</v>
      </c>
      <c r="H29" s="258"/>
      <c r="I29" s="253"/>
      <c r="J29" s="246"/>
    </row>
    <row r="30" spans="1:10" ht="24.5" customHeight="1">
      <c r="A30" s="276"/>
      <c r="B30" s="280"/>
      <c r="C30" s="86"/>
      <c r="D30" s="271"/>
      <c r="E30" s="272"/>
      <c r="F30" s="14" t="s">
        <v>77</v>
      </c>
      <c r="G30" s="96"/>
      <c r="H30" s="258"/>
      <c r="I30" s="253"/>
      <c r="J30" s="246"/>
    </row>
    <row r="31" spans="1:10" ht="24.5" customHeight="1">
      <c r="A31" s="276"/>
      <c r="B31" s="280"/>
      <c r="C31" s="86"/>
      <c r="D31" s="271"/>
      <c r="E31" s="272"/>
      <c r="F31" s="14" t="s">
        <v>77</v>
      </c>
      <c r="G31" s="96"/>
      <c r="H31" s="258"/>
      <c r="I31" s="253"/>
      <c r="J31" s="246"/>
    </row>
    <row r="32" spans="1:10" ht="24.5" customHeight="1">
      <c r="A32" s="276"/>
      <c r="B32" s="280"/>
      <c r="C32" s="87"/>
      <c r="D32" s="267"/>
      <c r="E32" s="268"/>
      <c r="F32" s="26" t="s">
        <v>77</v>
      </c>
      <c r="G32" s="94"/>
      <c r="H32" s="258"/>
      <c r="I32" s="253"/>
      <c r="J32" s="246"/>
    </row>
    <row r="33" spans="1:11" ht="31" customHeight="1">
      <c r="A33" s="276"/>
      <c r="B33" s="235" t="s">
        <v>78</v>
      </c>
      <c r="C33" s="238" t="s">
        <v>75</v>
      </c>
      <c r="D33" s="265" t="s">
        <v>79</v>
      </c>
      <c r="E33" s="266"/>
      <c r="F33" s="266"/>
      <c r="G33" s="266"/>
      <c r="H33" s="17" t="s">
        <v>85</v>
      </c>
      <c r="I33" s="29"/>
      <c r="J33" s="22"/>
    </row>
    <row r="34" spans="1:11" ht="34" customHeight="1">
      <c r="A34" s="276"/>
      <c r="B34" s="235"/>
      <c r="C34" s="238"/>
      <c r="D34" s="267">
        <v>119200</v>
      </c>
      <c r="E34" s="267"/>
      <c r="F34" s="268"/>
      <c r="G34" s="26" t="s">
        <v>21</v>
      </c>
      <c r="H34" s="254">
        <f>IF(SUM(H15,H21,H27)&lt;&gt;0,SUM(H15,H21,H27),"")</f>
        <v>167390</v>
      </c>
      <c r="I34" s="255"/>
      <c r="J34" s="26" t="s">
        <v>21</v>
      </c>
      <c r="K34" s="120" t="str">
        <f>IF(ISBLANK(H34), "←エラー：実績を入力してください","")</f>
        <v/>
      </c>
    </row>
    <row r="35" spans="1:11" ht="21.5" customHeight="1">
      <c r="A35" s="133" t="s">
        <v>285</v>
      </c>
    </row>
    <row r="36" spans="1:11">
      <c r="A36" s="1" t="s">
        <v>80</v>
      </c>
    </row>
    <row r="37" spans="1:11">
      <c r="A37" s="1" t="s">
        <v>81</v>
      </c>
    </row>
    <row r="38" spans="1:11">
      <c r="A38" s="1" t="s">
        <v>82</v>
      </c>
    </row>
    <row r="40" spans="1:11" ht="27.5" customHeight="1" thickBot="1">
      <c r="A40" s="211" t="str">
        <f>'（１）基本情報シート'!U33</f>
        <v>【補助金請求額】</v>
      </c>
      <c r="B40" s="211"/>
      <c r="C40" s="135" t="s">
        <v>286</v>
      </c>
      <c r="D40" s="135"/>
      <c r="E40" s="135"/>
      <c r="F40" s="135"/>
      <c r="G40" s="135"/>
      <c r="H40" s="135"/>
      <c r="I40" s="135" t="s">
        <v>66</v>
      </c>
      <c r="J40" s="135"/>
    </row>
    <row r="41" spans="1:11" ht="27.5" customHeight="1">
      <c r="A41" s="291"/>
      <c r="B41" s="279"/>
      <c r="C41" s="136" t="s">
        <v>287</v>
      </c>
      <c r="D41" s="277" t="s">
        <v>288</v>
      </c>
      <c r="E41" s="278"/>
      <c r="F41" s="279"/>
      <c r="G41" s="277" t="s">
        <v>289</v>
      </c>
      <c r="H41" s="278"/>
      <c r="I41" s="278"/>
      <c r="J41" s="293"/>
    </row>
    <row r="42" spans="1:11" ht="27.5" customHeight="1">
      <c r="A42" s="292" t="s">
        <v>290</v>
      </c>
      <c r="B42" s="239"/>
      <c r="C42" s="134"/>
      <c r="D42" s="240"/>
      <c r="E42" s="206"/>
      <c r="F42" s="239"/>
      <c r="G42" s="240"/>
      <c r="H42" s="206"/>
      <c r="I42" s="206"/>
      <c r="J42" s="287"/>
    </row>
    <row r="43" spans="1:11" ht="27.5" customHeight="1">
      <c r="A43" s="292" t="s">
        <v>291</v>
      </c>
      <c r="B43" s="239"/>
      <c r="C43" s="134"/>
      <c r="D43" s="240"/>
      <c r="E43" s="206"/>
      <c r="F43" s="239"/>
      <c r="G43" s="240"/>
      <c r="H43" s="206"/>
      <c r="I43" s="206"/>
      <c r="J43" s="287"/>
    </row>
    <row r="44" spans="1:11" ht="27.5" customHeight="1">
      <c r="A44" s="292" t="s">
        <v>292</v>
      </c>
      <c r="B44" s="239"/>
      <c r="C44" s="134"/>
      <c r="D44" s="240"/>
      <c r="E44" s="206"/>
      <c r="F44" s="239"/>
      <c r="G44" s="240"/>
      <c r="H44" s="206"/>
      <c r="I44" s="206"/>
      <c r="J44" s="287"/>
    </row>
    <row r="45" spans="1:11" ht="27.5" customHeight="1" thickBot="1">
      <c r="A45" s="294" t="s">
        <v>293</v>
      </c>
      <c r="B45" s="295"/>
      <c r="C45" s="137"/>
      <c r="D45" s="288"/>
      <c r="E45" s="289"/>
      <c r="F45" s="295"/>
      <c r="G45" s="288"/>
      <c r="H45" s="289"/>
      <c r="I45" s="289"/>
      <c r="J45" s="290"/>
    </row>
  </sheetData>
  <sheetProtection algorithmName="SHA-512" hashValue="M8Y+0CffvTE/SyCbaq+zuPuvEAiEBKx/IZpvyz1wrXCIPjckVGmZrVNHy2aG5OembhngfWZ49cs7FqH/DE5AsQ==" saltValue="0Xh74RI/CYyJQE/QlcMBVw==" spinCount="100000" sheet="1" objects="1" scenarios="1"/>
  <mergeCells count="76">
    <mergeCell ref="G43:J43"/>
    <mergeCell ref="G44:J44"/>
    <mergeCell ref="G45:J45"/>
    <mergeCell ref="A41:B41"/>
    <mergeCell ref="A42:B42"/>
    <mergeCell ref="G41:J41"/>
    <mergeCell ref="G42:J42"/>
    <mergeCell ref="A43:B43"/>
    <mergeCell ref="A44:B44"/>
    <mergeCell ref="A45:B45"/>
    <mergeCell ref="D43:F43"/>
    <mergeCell ref="D44:F44"/>
    <mergeCell ref="D45:F45"/>
    <mergeCell ref="B15:B16"/>
    <mergeCell ref="A15:A34"/>
    <mergeCell ref="D41:F41"/>
    <mergeCell ref="D42:F42"/>
    <mergeCell ref="B21:B22"/>
    <mergeCell ref="B17:B20"/>
    <mergeCell ref="D24:E24"/>
    <mergeCell ref="D25:E25"/>
    <mergeCell ref="D27:E27"/>
    <mergeCell ref="D28:E28"/>
    <mergeCell ref="D29:E29"/>
    <mergeCell ref="D30:E30"/>
    <mergeCell ref="D31:E31"/>
    <mergeCell ref="B29:B32"/>
    <mergeCell ref="B27:B28"/>
    <mergeCell ref="B23:B26"/>
    <mergeCell ref="A2:J2"/>
    <mergeCell ref="H1:J1"/>
    <mergeCell ref="A40:B40"/>
    <mergeCell ref="A6:B6"/>
    <mergeCell ref="C6:G6"/>
    <mergeCell ref="H6:J6"/>
    <mergeCell ref="A14:B14"/>
    <mergeCell ref="H14:J14"/>
    <mergeCell ref="C14:F14"/>
    <mergeCell ref="A10:B10"/>
    <mergeCell ref="B33:B34"/>
    <mergeCell ref="D34:F34"/>
    <mergeCell ref="D32:E32"/>
    <mergeCell ref="D21:E21"/>
    <mergeCell ref="D22:E22"/>
    <mergeCell ref="D23:E23"/>
    <mergeCell ref="J15:J20"/>
    <mergeCell ref="J21:J26"/>
    <mergeCell ref="J27:J32"/>
    <mergeCell ref="D33:G33"/>
    <mergeCell ref="C33:C34"/>
    <mergeCell ref="H15:I20"/>
    <mergeCell ref="D26:E26"/>
    <mergeCell ref="D15:E15"/>
    <mergeCell ref="D16:E16"/>
    <mergeCell ref="D17:E17"/>
    <mergeCell ref="D18:E18"/>
    <mergeCell ref="D19:E19"/>
    <mergeCell ref="D20:E20"/>
    <mergeCell ref="H34:I34"/>
    <mergeCell ref="H27:I32"/>
    <mergeCell ref="H21:I26"/>
    <mergeCell ref="G3:J3"/>
    <mergeCell ref="E3:F3"/>
    <mergeCell ref="C10:G10"/>
    <mergeCell ref="A11:B11"/>
    <mergeCell ref="A7:B9"/>
    <mergeCell ref="C8:D8"/>
    <mergeCell ref="C7:D7"/>
    <mergeCell ref="C9:G9"/>
    <mergeCell ref="E8:F8"/>
    <mergeCell ref="E7:F7"/>
    <mergeCell ref="H8:I8"/>
    <mergeCell ref="H10:I10"/>
    <mergeCell ref="H11:I11"/>
    <mergeCell ref="H7:J7"/>
    <mergeCell ref="C11:G11"/>
  </mergeCells>
  <phoneticPr fontId="1"/>
  <dataValidations count="2">
    <dataValidation type="list" allowBlank="1" showInputMessage="1" showErrorMessage="1" sqref="G15:G32" xr:uid="{2753F750-E357-4777-95CD-333971988485}">
      <formula1>"○,　"</formula1>
    </dataValidation>
    <dataValidation imeMode="halfAlpha" allowBlank="1" showInputMessage="1" showErrorMessage="1" sqref="H10:I10 D15:E32 D34:F34" xr:uid="{DA47759E-6C52-4B41-A93B-0F9C3DC6B3A9}"/>
  </dataValidations>
  <pageMargins left="0.70866141732283472" right="0.70866141732283472" top="0.74803149606299213" bottom="0.74803149606299213" header="0.31496062992125984" footer="0.31496062992125984"/>
  <pageSetup paperSize="9" scale="67" orientation="portrait" blackAndWhite="1"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052FE4-5879-4660-9C03-314124F4A741}">
  <sheetPr>
    <tabColor rgb="FFFFC000"/>
    <pageSetUpPr fitToPage="1"/>
  </sheetPr>
  <dimension ref="A1:O62"/>
  <sheetViews>
    <sheetView showZeros="0" view="pageBreakPreview" zoomScale="80" zoomScaleNormal="100" zoomScaleSheetLayoutView="80" workbookViewId="0">
      <selection activeCell="B60" sqref="B60:N61"/>
    </sheetView>
  </sheetViews>
  <sheetFormatPr defaultRowHeight="14"/>
  <cols>
    <col min="1" max="1" width="2.58203125" style="1" customWidth="1"/>
    <col min="2" max="2" width="2.75" style="1" customWidth="1"/>
    <col min="3" max="3" width="8.6640625" style="1"/>
    <col min="4" max="4" width="6.75" style="1" customWidth="1"/>
    <col min="5" max="10" width="8.6640625" style="1"/>
    <col min="11" max="11" width="12.4140625" style="1" customWidth="1"/>
    <col min="12" max="12" width="5.33203125" style="1" customWidth="1"/>
    <col min="13" max="14" width="8.6640625" style="1"/>
    <col min="15" max="15" width="26.1640625" style="1" customWidth="1"/>
    <col min="16" max="16384" width="8.6640625" style="1"/>
  </cols>
  <sheetData>
    <row r="1" spans="1:15" ht="18" customHeight="1">
      <c r="A1" s="213" t="s">
        <v>294</v>
      </c>
      <c r="B1" s="213"/>
      <c r="C1" s="213"/>
      <c r="D1" s="213"/>
      <c r="E1" s="213"/>
      <c r="F1" s="213"/>
      <c r="G1" s="213"/>
      <c r="H1" s="213"/>
      <c r="I1" s="213"/>
      <c r="J1" s="213"/>
      <c r="K1" s="213"/>
      <c r="L1" s="213"/>
      <c r="M1" s="213"/>
      <c r="N1" s="213"/>
    </row>
    <row r="2" spans="1:15" ht="18" customHeight="1">
      <c r="A2" s="296" t="s">
        <v>91</v>
      </c>
      <c r="B2" s="296"/>
      <c r="C2" s="296"/>
      <c r="D2" s="296"/>
      <c r="E2" s="296"/>
      <c r="F2" s="296"/>
      <c r="G2" s="296"/>
      <c r="H2" s="296"/>
      <c r="I2" s="296"/>
      <c r="J2" s="296"/>
      <c r="K2" s="296"/>
      <c r="L2" s="296"/>
      <c r="M2" s="296"/>
      <c r="N2" s="296"/>
    </row>
    <row r="4" spans="1:15" ht="21.5" customHeight="1">
      <c r="H4" s="218" t="s">
        <v>29</v>
      </c>
      <c r="I4" s="218"/>
      <c r="J4" s="297" t="str">
        <f>'（１）基本情報シート'!F8</f>
        <v>丹波老人クラブ</v>
      </c>
      <c r="K4" s="297"/>
      <c r="L4" s="297"/>
      <c r="M4" s="297"/>
      <c r="N4" s="297"/>
      <c r="O4" s="2"/>
    </row>
    <row r="6" spans="1:15">
      <c r="B6" s="205" t="s">
        <v>224</v>
      </c>
      <c r="C6" s="205"/>
      <c r="D6" s="205"/>
      <c r="E6" s="205"/>
      <c r="F6" s="205"/>
      <c r="G6" s="205"/>
      <c r="H6" s="205"/>
      <c r="I6" s="205"/>
      <c r="J6" s="205"/>
      <c r="K6" s="205"/>
      <c r="L6" s="205"/>
      <c r="M6" s="205"/>
      <c r="N6" s="205"/>
    </row>
    <row r="7" spans="1:15" ht="37" customHeight="1">
      <c r="B7" s="209" t="s">
        <v>225</v>
      </c>
      <c r="C7" s="209"/>
      <c r="D7" s="209"/>
      <c r="E7" s="209"/>
      <c r="F7" s="209"/>
      <c r="G7" s="209"/>
      <c r="H7" s="209"/>
      <c r="I7" s="209"/>
      <c r="J7" s="209"/>
      <c r="K7" s="209"/>
      <c r="L7" s="209"/>
      <c r="M7" s="209"/>
      <c r="N7" s="209"/>
    </row>
    <row r="9" spans="1:15" ht="30" customHeight="1">
      <c r="A9" s="322" t="s">
        <v>92</v>
      </c>
      <c r="B9" s="322"/>
      <c r="C9" s="322"/>
      <c r="D9" s="322"/>
      <c r="E9" s="322"/>
      <c r="F9" s="322"/>
      <c r="G9" s="322"/>
      <c r="H9" s="322"/>
      <c r="I9" s="322"/>
      <c r="J9" s="322"/>
      <c r="K9" s="322"/>
      <c r="L9" s="322"/>
      <c r="M9" s="322"/>
      <c r="N9" s="322"/>
    </row>
    <row r="10" spans="1:15" ht="30" customHeight="1">
      <c r="A10" s="205" t="s">
        <v>132</v>
      </c>
      <c r="B10" s="205"/>
      <c r="C10" s="205"/>
      <c r="D10" s="205"/>
      <c r="E10" s="205"/>
      <c r="F10" s="205"/>
      <c r="G10" s="205"/>
      <c r="H10" s="205"/>
      <c r="I10" s="205"/>
      <c r="J10" s="205"/>
      <c r="K10" s="205"/>
      <c r="L10" s="205"/>
      <c r="M10" s="205"/>
      <c r="N10" s="205"/>
    </row>
    <row r="11" spans="1:15" ht="30" customHeight="1">
      <c r="B11" s="304" t="s">
        <v>93</v>
      </c>
      <c r="C11" s="304"/>
      <c r="D11" s="304"/>
      <c r="E11" s="304"/>
      <c r="F11" s="304"/>
      <c r="G11" s="304"/>
      <c r="H11" s="304"/>
      <c r="I11" s="304"/>
      <c r="J11" s="304"/>
      <c r="K11" s="304"/>
      <c r="L11" s="304"/>
      <c r="M11" s="238" t="s">
        <v>295</v>
      </c>
      <c r="N11" s="238"/>
    </row>
    <row r="12" spans="1:15" ht="30" customHeight="1">
      <c r="B12" s="29"/>
      <c r="C12" s="298" t="s">
        <v>96</v>
      </c>
      <c r="D12" s="298"/>
      <c r="E12" s="305" t="s">
        <v>97</v>
      </c>
      <c r="F12" s="306"/>
      <c r="G12" s="306"/>
      <c r="H12" s="306"/>
      <c r="I12" s="306"/>
      <c r="J12" s="306"/>
      <c r="K12" s="306"/>
      <c r="L12" s="306"/>
      <c r="M12" s="302" t="s">
        <v>343</v>
      </c>
      <c r="N12" s="302"/>
      <c r="O12" s="120" t="str">
        <f>IF(ISBLANK(M12), "←エラー：選択してください","")</f>
        <v/>
      </c>
    </row>
    <row r="13" spans="1:15" ht="30" customHeight="1">
      <c r="B13" s="31"/>
      <c r="C13" s="299" t="s">
        <v>94</v>
      </c>
      <c r="D13" s="299"/>
      <c r="E13" s="299"/>
      <c r="F13" s="299"/>
      <c r="G13" s="299"/>
      <c r="H13" s="299"/>
      <c r="I13" s="299"/>
      <c r="J13" s="299"/>
      <c r="K13" s="299"/>
      <c r="L13" s="300"/>
      <c r="M13" s="329" t="s">
        <v>344</v>
      </c>
      <c r="N13" s="329"/>
      <c r="O13" s="310" t="str">
        <f>IF(ISBLANK(M13), "←エラー：選択してください","")</f>
        <v/>
      </c>
    </row>
    <row r="14" spans="1:15" ht="30" customHeight="1">
      <c r="B14" s="308"/>
      <c r="C14" s="330"/>
      <c r="D14" s="330"/>
      <c r="E14" s="307" t="s">
        <v>95</v>
      </c>
      <c r="F14" s="308"/>
      <c r="G14" s="308"/>
      <c r="H14" s="308"/>
      <c r="I14" s="308"/>
      <c r="J14" s="308"/>
      <c r="K14" s="308"/>
      <c r="L14" s="308"/>
      <c r="M14" s="302"/>
      <c r="N14" s="302"/>
      <c r="O14" s="310"/>
    </row>
    <row r="15" spans="1:15" ht="30" customHeight="1">
      <c r="B15" s="13"/>
      <c r="C15" s="301" t="s">
        <v>98</v>
      </c>
      <c r="D15" s="301"/>
      <c r="E15" s="300" t="s">
        <v>99</v>
      </c>
      <c r="F15" s="309"/>
      <c r="G15" s="309"/>
      <c r="H15" s="309"/>
      <c r="I15" s="309"/>
      <c r="J15" s="309"/>
      <c r="K15" s="309"/>
      <c r="L15" s="309"/>
      <c r="M15" s="303" t="s">
        <v>343</v>
      </c>
      <c r="N15" s="303"/>
      <c r="O15" s="120" t="str">
        <f>IF(ISBLANK(M15), "←エラー：選択してください","")</f>
        <v/>
      </c>
    </row>
    <row r="16" spans="1:15" ht="30" customHeight="1">
      <c r="B16" s="13"/>
      <c r="C16" s="301" t="s">
        <v>100</v>
      </c>
      <c r="D16" s="301"/>
      <c r="E16" s="316" t="s">
        <v>101</v>
      </c>
      <c r="F16" s="326"/>
      <c r="G16" s="326"/>
      <c r="H16" s="326"/>
      <c r="I16" s="326"/>
      <c r="J16" s="326"/>
      <c r="K16" s="326"/>
      <c r="L16" s="326"/>
      <c r="M16" s="325" t="s">
        <v>343</v>
      </c>
      <c r="N16" s="325"/>
      <c r="O16" s="120" t="str">
        <f>IF(ISBLANK(M16), "←エラー：選択してください","")</f>
        <v/>
      </c>
    </row>
    <row r="17" spans="2:15" ht="30" customHeight="1">
      <c r="B17" s="28"/>
      <c r="C17" s="299" t="s">
        <v>102</v>
      </c>
      <c r="D17" s="299"/>
      <c r="E17" s="299"/>
      <c r="F17" s="299"/>
      <c r="G17" s="299"/>
      <c r="H17" s="299"/>
      <c r="I17" s="299"/>
      <c r="J17" s="299"/>
      <c r="K17" s="299"/>
      <c r="L17" s="300"/>
      <c r="M17" s="314" t="s">
        <v>344</v>
      </c>
      <c r="N17" s="314"/>
      <c r="O17" s="310" t="str">
        <f>IF(ISBLANK(M17), "←エラー：選択してください","")</f>
        <v/>
      </c>
    </row>
    <row r="18" spans="2:15" ht="30" customHeight="1">
      <c r="B18" s="328"/>
      <c r="C18" s="331"/>
      <c r="D18" s="331"/>
      <c r="E18" s="327" t="s">
        <v>103</v>
      </c>
      <c r="F18" s="328"/>
      <c r="G18" s="328"/>
      <c r="H18" s="328"/>
      <c r="I18" s="328"/>
      <c r="J18" s="328"/>
      <c r="K18" s="328"/>
      <c r="L18" s="328"/>
      <c r="M18" s="313"/>
      <c r="N18" s="313"/>
      <c r="O18" s="310"/>
    </row>
    <row r="19" spans="2:15" ht="30" customHeight="1">
      <c r="B19" s="245" t="s">
        <v>104</v>
      </c>
      <c r="C19" s="207"/>
      <c r="D19" s="207"/>
      <c r="E19" s="207"/>
      <c r="F19" s="207"/>
      <c r="G19" s="207"/>
      <c r="H19" s="207"/>
      <c r="I19" s="207"/>
      <c r="J19" s="207"/>
      <c r="K19" s="207"/>
      <c r="L19" s="246"/>
      <c r="M19" s="238" t="s">
        <v>295</v>
      </c>
      <c r="N19" s="238"/>
    </row>
    <row r="20" spans="2:15" ht="30" customHeight="1">
      <c r="B20" s="29"/>
      <c r="C20" s="210" t="s">
        <v>105</v>
      </c>
      <c r="D20" s="210"/>
      <c r="E20" s="210"/>
      <c r="F20" s="210"/>
      <c r="G20" s="210"/>
      <c r="H20" s="210"/>
      <c r="I20" s="210"/>
      <c r="J20" s="210"/>
      <c r="K20" s="210"/>
      <c r="L20" s="334"/>
      <c r="M20" s="313" t="s">
        <v>344</v>
      </c>
      <c r="N20" s="313"/>
      <c r="O20" s="310" t="str">
        <f>IF(ISBLANK(M20), "←エラー：選択してください","")</f>
        <v/>
      </c>
    </row>
    <row r="21" spans="2:15" ht="30" customHeight="1">
      <c r="B21" s="332"/>
      <c r="C21" s="333"/>
      <c r="D21" s="333"/>
      <c r="E21" s="307" t="s">
        <v>106</v>
      </c>
      <c r="F21" s="308"/>
      <c r="G21" s="308"/>
      <c r="H21" s="308"/>
      <c r="I21" s="308"/>
      <c r="J21" s="308"/>
      <c r="K21" s="308"/>
      <c r="L21" s="308"/>
      <c r="M21" s="302"/>
      <c r="N21" s="302"/>
      <c r="O21" s="310"/>
    </row>
    <row r="22" spans="2:15" ht="30" customHeight="1">
      <c r="B22" s="25"/>
      <c r="C22" s="317" t="s">
        <v>107</v>
      </c>
      <c r="D22" s="317"/>
      <c r="E22" s="317"/>
      <c r="F22" s="317"/>
      <c r="G22" s="317"/>
      <c r="H22" s="317"/>
      <c r="I22" s="317"/>
      <c r="J22" s="317"/>
      <c r="K22" s="317"/>
      <c r="L22" s="318"/>
      <c r="M22" s="325" t="s">
        <v>344</v>
      </c>
      <c r="N22" s="325"/>
      <c r="O22" s="120" t="str">
        <f>IF(ISBLANK(M22), "←エラー：選択してください","")</f>
        <v/>
      </c>
    </row>
    <row r="23" spans="2:15" ht="30" customHeight="1">
      <c r="B23" s="245" t="s">
        <v>108</v>
      </c>
      <c r="C23" s="207"/>
      <c r="D23" s="207"/>
      <c r="E23" s="207"/>
      <c r="F23" s="207"/>
      <c r="G23" s="207"/>
      <c r="H23" s="207"/>
      <c r="I23" s="207"/>
      <c r="J23" s="207"/>
      <c r="K23" s="207"/>
      <c r="L23" s="246"/>
      <c r="M23" s="238" t="s">
        <v>295</v>
      </c>
      <c r="N23" s="238"/>
    </row>
    <row r="24" spans="2:15" ht="30" customHeight="1">
      <c r="B24" s="30"/>
      <c r="C24" s="298" t="s">
        <v>109</v>
      </c>
      <c r="D24" s="298"/>
      <c r="E24" s="298"/>
      <c r="F24" s="298"/>
      <c r="G24" s="298"/>
      <c r="H24" s="298"/>
      <c r="I24" s="298"/>
      <c r="J24" s="298"/>
      <c r="K24" s="298"/>
      <c r="L24" s="305"/>
      <c r="M24" s="302" t="s">
        <v>343</v>
      </c>
      <c r="N24" s="302"/>
      <c r="O24" s="120" t="str">
        <f>IF(ISBLANK(M24), "←エラー：選択してください","")</f>
        <v/>
      </c>
    </row>
    <row r="25" spans="2:15" ht="30" customHeight="1">
      <c r="B25" s="13"/>
      <c r="C25" s="301" t="s">
        <v>110</v>
      </c>
      <c r="D25" s="301"/>
      <c r="E25" s="301"/>
      <c r="F25" s="301"/>
      <c r="G25" s="301"/>
      <c r="H25" s="301"/>
      <c r="I25" s="301"/>
      <c r="J25" s="301"/>
      <c r="K25" s="301"/>
      <c r="L25" s="316"/>
      <c r="M25" s="325" t="s">
        <v>344</v>
      </c>
      <c r="N25" s="325"/>
      <c r="O25" s="120" t="str">
        <f>IF(ISBLANK(M25), "←エラー：選択してください","")</f>
        <v/>
      </c>
    </row>
    <row r="26" spans="2:15" ht="30" customHeight="1">
      <c r="B26" s="25"/>
      <c r="C26" s="317" t="s">
        <v>111</v>
      </c>
      <c r="D26" s="317"/>
      <c r="E26" s="317"/>
      <c r="F26" s="317"/>
      <c r="G26" s="317"/>
      <c r="H26" s="317"/>
      <c r="I26" s="317"/>
      <c r="J26" s="317"/>
      <c r="K26" s="317"/>
      <c r="L26" s="318"/>
      <c r="M26" s="314" t="s">
        <v>343</v>
      </c>
      <c r="N26" s="314"/>
      <c r="O26" s="120" t="str">
        <f>IF(ISBLANK(M26), "←エラー：選択してください","")</f>
        <v/>
      </c>
    </row>
    <row r="27" spans="2:15" ht="30" customHeight="1">
      <c r="B27" s="245" t="s">
        <v>112</v>
      </c>
      <c r="C27" s="207"/>
      <c r="D27" s="207"/>
      <c r="E27" s="207"/>
      <c r="F27" s="207"/>
      <c r="G27" s="207"/>
      <c r="H27" s="207"/>
      <c r="I27" s="207"/>
      <c r="J27" s="207"/>
      <c r="K27" s="207"/>
      <c r="L27" s="246"/>
      <c r="M27" s="238" t="s">
        <v>295</v>
      </c>
      <c r="N27" s="238"/>
    </row>
    <row r="28" spans="2:15" ht="30" customHeight="1">
      <c r="B28" s="30"/>
      <c r="C28" s="298" t="s">
        <v>113</v>
      </c>
      <c r="D28" s="298"/>
      <c r="E28" s="298"/>
      <c r="F28" s="298"/>
      <c r="G28" s="298"/>
      <c r="H28" s="298"/>
      <c r="I28" s="298"/>
      <c r="J28" s="298"/>
      <c r="K28" s="298"/>
      <c r="L28" s="305"/>
      <c r="M28" s="302" t="s">
        <v>344</v>
      </c>
      <c r="N28" s="302"/>
      <c r="O28" s="120" t="str">
        <f>IF(ISBLANK(M28), "←エラー：選択してください","")</f>
        <v/>
      </c>
    </row>
    <row r="29" spans="2:15" ht="30" customHeight="1">
      <c r="B29" s="13"/>
      <c r="C29" s="301" t="s">
        <v>114</v>
      </c>
      <c r="D29" s="301"/>
      <c r="E29" s="301"/>
      <c r="F29" s="301"/>
      <c r="G29" s="301"/>
      <c r="H29" s="301"/>
      <c r="I29" s="301"/>
      <c r="J29" s="301"/>
      <c r="K29" s="301"/>
      <c r="L29" s="316"/>
      <c r="M29" s="303" t="s">
        <v>344</v>
      </c>
      <c r="N29" s="303"/>
      <c r="O29" s="120" t="str">
        <f>IF(ISBLANK(M29), "←エラー：選択してください","")</f>
        <v/>
      </c>
    </row>
    <row r="30" spans="2:15" ht="30" customHeight="1">
      <c r="B30" s="25"/>
      <c r="C30" s="317" t="s">
        <v>115</v>
      </c>
      <c r="D30" s="317"/>
      <c r="E30" s="317"/>
      <c r="F30" s="317"/>
      <c r="G30" s="317"/>
      <c r="H30" s="317"/>
      <c r="I30" s="317"/>
      <c r="J30" s="317"/>
      <c r="K30" s="317"/>
      <c r="L30" s="318"/>
      <c r="M30" s="314" t="s">
        <v>344</v>
      </c>
      <c r="N30" s="314"/>
      <c r="O30" s="120" t="str">
        <f>IF(ISBLANK(M30), "←エラー：選択してください","")</f>
        <v/>
      </c>
    </row>
    <row r="31" spans="2:15" ht="30" customHeight="1">
      <c r="B31" s="245" t="s">
        <v>296</v>
      </c>
      <c r="C31" s="207"/>
      <c r="D31" s="207"/>
      <c r="E31" s="207"/>
      <c r="F31" s="207"/>
      <c r="G31" s="207"/>
      <c r="H31" s="207"/>
      <c r="I31" s="207"/>
      <c r="J31" s="207"/>
      <c r="K31" s="207"/>
      <c r="L31" s="207"/>
      <c r="M31" s="207"/>
      <c r="N31" s="246"/>
    </row>
    <row r="32" spans="2:15" ht="30" customHeight="1">
      <c r="B32" s="315"/>
      <c r="C32" s="315"/>
      <c r="D32" s="315"/>
      <c r="E32" s="315"/>
      <c r="F32" s="315"/>
      <c r="G32" s="315"/>
      <c r="H32" s="315"/>
      <c r="I32" s="315"/>
      <c r="J32" s="315"/>
      <c r="K32" s="315"/>
      <c r="L32" s="315"/>
      <c r="M32" s="315"/>
      <c r="N32" s="315"/>
    </row>
    <row r="33" spans="1:15" ht="30" customHeight="1">
      <c r="B33" s="315"/>
      <c r="C33" s="315"/>
      <c r="D33" s="315"/>
      <c r="E33" s="315"/>
      <c r="F33" s="315"/>
      <c r="G33" s="315"/>
      <c r="H33" s="315"/>
      <c r="I33" s="315"/>
      <c r="J33" s="315"/>
      <c r="K33" s="315"/>
      <c r="L33" s="315"/>
      <c r="M33" s="315"/>
      <c r="N33" s="315"/>
    </row>
    <row r="34" spans="1:15" ht="30" customHeight="1">
      <c r="B34" s="245" t="s">
        <v>297</v>
      </c>
      <c r="C34" s="207"/>
      <c r="D34" s="207"/>
      <c r="E34" s="207"/>
      <c r="F34" s="207"/>
      <c r="G34" s="207"/>
      <c r="H34" s="207"/>
      <c r="I34" s="207"/>
      <c r="J34" s="207"/>
      <c r="K34" s="207"/>
      <c r="L34" s="246"/>
      <c r="M34" s="319"/>
      <c r="N34" s="320"/>
    </row>
    <row r="35" spans="1:15" ht="30" customHeight="1">
      <c r="B35" s="321" t="s">
        <v>130</v>
      </c>
      <c r="C35" s="321"/>
      <c r="D35" s="321"/>
      <c r="E35" s="321"/>
      <c r="F35" s="321"/>
      <c r="G35" s="321"/>
      <c r="H35" s="321"/>
      <c r="I35" s="321"/>
      <c r="J35" s="321"/>
      <c r="K35" s="321"/>
      <c r="L35" s="321"/>
      <c r="M35" s="321"/>
      <c r="N35" s="321"/>
    </row>
    <row r="36" spans="1:15" ht="30" customHeight="1">
      <c r="A36" s="322" t="s">
        <v>217</v>
      </c>
      <c r="B36" s="322"/>
      <c r="C36" s="322"/>
      <c r="D36" s="322"/>
      <c r="E36" s="322"/>
      <c r="F36" s="322"/>
      <c r="G36" s="322"/>
      <c r="H36" s="322"/>
      <c r="I36" s="322"/>
      <c r="J36" s="322"/>
      <c r="K36" s="322"/>
      <c r="L36" s="322"/>
      <c r="M36" s="322"/>
      <c r="N36" s="322"/>
    </row>
    <row r="37" spans="1:15" ht="30" customHeight="1">
      <c r="B37" s="304" t="s">
        <v>218</v>
      </c>
      <c r="C37" s="304"/>
      <c r="D37" s="304"/>
      <c r="E37" s="304"/>
      <c r="F37" s="304"/>
      <c r="G37" s="304"/>
      <c r="H37" s="304"/>
      <c r="I37" s="304"/>
      <c r="J37" s="304"/>
      <c r="K37" s="304"/>
      <c r="L37" s="304"/>
      <c r="M37" s="238" t="s">
        <v>295</v>
      </c>
      <c r="N37" s="238"/>
    </row>
    <row r="38" spans="1:15" ht="30" customHeight="1">
      <c r="B38" s="29"/>
      <c r="C38" s="207" t="s">
        <v>219</v>
      </c>
      <c r="D38" s="207"/>
      <c r="E38" s="207"/>
      <c r="F38" s="207"/>
      <c r="G38" s="207"/>
      <c r="H38" s="207"/>
      <c r="I38" s="207"/>
      <c r="J38" s="207"/>
      <c r="K38" s="207"/>
      <c r="L38" s="246"/>
      <c r="M38" s="302" t="s">
        <v>344</v>
      </c>
      <c r="N38" s="302"/>
      <c r="O38" s="120" t="str">
        <f>IF(ISBLANK(M38), "←エラー：選択してください","")</f>
        <v/>
      </c>
    </row>
    <row r="39" spans="1:15" ht="30" customHeight="1">
      <c r="B39" s="24"/>
      <c r="C39" s="207" t="s">
        <v>220</v>
      </c>
      <c r="D39" s="207"/>
      <c r="E39" s="207"/>
      <c r="F39" s="207"/>
      <c r="G39" s="207"/>
      <c r="H39" s="207"/>
      <c r="I39" s="207"/>
      <c r="J39" s="207"/>
      <c r="K39" s="207"/>
      <c r="L39" s="246"/>
      <c r="M39" s="313" t="s">
        <v>344</v>
      </c>
      <c r="N39" s="313"/>
      <c r="O39" s="120" t="str">
        <f>IF(ISBLANK(M39), "←エラー：選択してください","")</f>
        <v/>
      </c>
    </row>
    <row r="40" spans="1:15" ht="30" customHeight="1">
      <c r="B40" s="304" t="s">
        <v>221</v>
      </c>
      <c r="C40" s="304"/>
      <c r="D40" s="304"/>
      <c r="E40" s="304"/>
      <c r="F40" s="304"/>
      <c r="G40" s="304"/>
      <c r="H40" s="304"/>
      <c r="I40" s="304"/>
      <c r="J40" s="304"/>
      <c r="K40" s="304"/>
      <c r="L40" s="304"/>
      <c r="M40" s="238" t="s">
        <v>295</v>
      </c>
      <c r="N40" s="238"/>
    </row>
    <row r="41" spans="1:15" ht="30" customHeight="1">
      <c r="B41" s="29"/>
      <c r="C41" s="207" t="s">
        <v>116</v>
      </c>
      <c r="D41" s="207"/>
      <c r="E41" s="207"/>
      <c r="F41" s="207"/>
      <c r="G41" s="207"/>
      <c r="H41" s="207"/>
      <c r="I41" s="207"/>
      <c r="J41" s="207"/>
      <c r="K41" s="207"/>
      <c r="L41" s="246"/>
      <c r="M41" s="302" t="s">
        <v>344</v>
      </c>
      <c r="N41" s="302"/>
      <c r="O41" s="120" t="str">
        <f>IF(ISBLANK(M41), "←エラー：選択してください","")</f>
        <v/>
      </c>
    </row>
    <row r="42" spans="1:15" ht="30" customHeight="1">
      <c r="B42" s="24"/>
      <c r="C42" s="207" t="s">
        <v>117</v>
      </c>
      <c r="D42" s="207"/>
      <c r="E42" s="207"/>
      <c r="F42" s="207"/>
      <c r="G42" s="207"/>
      <c r="H42" s="207"/>
      <c r="I42" s="207"/>
      <c r="J42" s="207"/>
      <c r="K42" s="207"/>
      <c r="L42" s="246"/>
      <c r="M42" s="313" t="s">
        <v>344</v>
      </c>
      <c r="N42" s="313"/>
      <c r="O42" s="120" t="str">
        <f>IF(ISBLANK(M42), "←エラー：選択してください","")</f>
        <v/>
      </c>
    </row>
    <row r="43" spans="1:15" ht="30" customHeight="1">
      <c r="B43" s="245" t="s">
        <v>298</v>
      </c>
      <c r="C43" s="207"/>
      <c r="D43" s="207"/>
      <c r="E43" s="207"/>
      <c r="F43" s="207"/>
      <c r="G43" s="207"/>
      <c r="H43" s="207"/>
      <c r="I43" s="207"/>
      <c r="J43" s="207"/>
      <c r="K43" s="207"/>
      <c r="L43" s="207"/>
      <c r="M43" s="207"/>
      <c r="N43" s="246"/>
    </row>
    <row r="44" spans="1:15" ht="30" customHeight="1">
      <c r="B44" s="315"/>
      <c r="C44" s="315"/>
      <c r="D44" s="315"/>
      <c r="E44" s="315"/>
      <c r="F44" s="315"/>
      <c r="G44" s="315"/>
      <c r="H44" s="315"/>
      <c r="I44" s="315"/>
      <c r="J44" s="315"/>
      <c r="K44" s="315"/>
      <c r="L44" s="315"/>
      <c r="M44" s="315"/>
      <c r="N44" s="315"/>
    </row>
    <row r="45" spans="1:15" ht="30" customHeight="1">
      <c r="B45" s="315"/>
      <c r="C45" s="315"/>
      <c r="D45" s="315"/>
      <c r="E45" s="315"/>
      <c r="F45" s="315"/>
      <c r="G45" s="315"/>
      <c r="H45" s="315"/>
      <c r="I45" s="315"/>
      <c r="J45" s="315"/>
      <c r="K45" s="315"/>
      <c r="L45" s="315"/>
      <c r="M45" s="315"/>
      <c r="N45" s="315"/>
    </row>
    <row r="46" spans="1:15" ht="30" customHeight="1">
      <c r="B46" s="245" t="s">
        <v>299</v>
      </c>
      <c r="C46" s="207"/>
      <c r="D46" s="207"/>
      <c r="E46" s="207"/>
      <c r="F46" s="207"/>
      <c r="G46" s="207"/>
      <c r="H46" s="207"/>
      <c r="I46" s="207"/>
      <c r="J46" s="207"/>
      <c r="K46" s="207"/>
      <c r="L46" s="246"/>
      <c r="M46" s="319"/>
      <c r="N46" s="320"/>
    </row>
    <row r="47" spans="1:15" ht="30" customHeight="1">
      <c r="A47" s="322" t="s">
        <v>222</v>
      </c>
      <c r="B47" s="322"/>
      <c r="C47" s="322"/>
      <c r="D47" s="322"/>
      <c r="E47" s="322"/>
      <c r="F47" s="322"/>
      <c r="G47" s="322"/>
      <c r="H47" s="322"/>
      <c r="I47" s="322"/>
      <c r="J47" s="322"/>
      <c r="K47" s="322"/>
      <c r="L47" s="322"/>
      <c r="M47" s="322"/>
      <c r="N47" s="322"/>
    </row>
    <row r="48" spans="1:15" ht="29.5" customHeight="1">
      <c r="A48" s="205" t="s">
        <v>131</v>
      </c>
      <c r="B48" s="205"/>
      <c r="C48" s="205"/>
      <c r="D48" s="205"/>
      <c r="E48" s="205"/>
      <c r="F48" s="205"/>
      <c r="G48" s="205"/>
      <c r="H48" s="205"/>
      <c r="I48" s="205"/>
      <c r="J48" s="205"/>
      <c r="K48" s="205"/>
      <c r="L48" s="205"/>
      <c r="M48" s="205"/>
      <c r="N48" s="205"/>
    </row>
    <row r="49" spans="2:15" ht="30" customHeight="1">
      <c r="B49" s="304" t="s">
        <v>118</v>
      </c>
      <c r="C49" s="304"/>
      <c r="D49" s="304"/>
      <c r="E49" s="304"/>
      <c r="F49" s="304"/>
      <c r="G49" s="304"/>
      <c r="H49" s="304"/>
      <c r="I49" s="304"/>
      <c r="J49" s="304"/>
      <c r="K49" s="304"/>
      <c r="L49" s="304"/>
      <c r="M49" s="238" t="s">
        <v>295</v>
      </c>
      <c r="N49" s="238"/>
    </row>
    <row r="50" spans="2:15" ht="30" customHeight="1">
      <c r="B50" s="19"/>
      <c r="C50" s="311" t="s">
        <v>119</v>
      </c>
      <c r="D50" s="311"/>
      <c r="E50" s="311"/>
      <c r="F50" s="311"/>
      <c r="G50" s="311"/>
      <c r="H50" s="311"/>
      <c r="I50" s="311"/>
      <c r="J50" s="311"/>
      <c r="K50" s="311"/>
      <c r="L50" s="312"/>
      <c r="M50" s="313" t="s">
        <v>344</v>
      </c>
      <c r="N50" s="313"/>
      <c r="O50" s="310" t="str">
        <f>IF(ISBLANK(M50), "←エラー：選択してください","")</f>
        <v/>
      </c>
    </row>
    <row r="51" spans="2:15" ht="30" customHeight="1">
      <c r="B51" s="242"/>
      <c r="C51" s="297"/>
      <c r="D51" s="297"/>
      <c r="E51" s="323" t="s">
        <v>120</v>
      </c>
      <c r="F51" s="323"/>
      <c r="G51" s="323"/>
      <c r="H51" s="323"/>
      <c r="I51" s="323"/>
      <c r="J51" s="323"/>
      <c r="K51" s="323"/>
      <c r="L51" s="324"/>
      <c r="M51" s="313"/>
      <c r="N51" s="313"/>
      <c r="O51" s="310"/>
    </row>
    <row r="52" spans="2:15" ht="30" customHeight="1">
      <c r="B52" s="19"/>
      <c r="C52" s="311" t="s">
        <v>121</v>
      </c>
      <c r="D52" s="311"/>
      <c r="E52" s="311"/>
      <c r="F52" s="311"/>
      <c r="G52" s="311"/>
      <c r="H52" s="311"/>
      <c r="I52" s="311"/>
      <c r="J52" s="311"/>
      <c r="K52" s="311"/>
      <c r="L52" s="312"/>
      <c r="M52" s="313" t="s">
        <v>343</v>
      </c>
      <c r="N52" s="313"/>
      <c r="O52" s="310" t="str">
        <f>IF(ISBLANK(M52), "←エラー：選択してください","")</f>
        <v/>
      </c>
    </row>
    <row r="53" spans="2:15" ht="30" customHeight="1">
      <c r="B53" s="242"/>
      <c r="C53" s="297"/>
      <c r="D53" s="297"/>
      <c r="E53" s="323" t="s">
        <v>122</v>
      </c>
      <c r="F53" s="323"/>
      <c r="G53" s="323"/>
      <c r="H53" s="323"/>
      <c r="I53" s="323"/>
      <c r="J53" s="323"/>
      <c r="K53" s="323"/>
      <c r="L53" s="324"/>
      <c r="M53" s="313"/>
      <c r="N53" s="313"/>
      <c r="O53" s="310"/>
    </row>
    <row r="54" spans="2:15" ht="30" customHeight="1">
      <c r="B54" s="29"/>
      <c r="C54" s="207" t="s">
        <v>123</v>
      </c>
      <c r="D54" s="207"/>
      <c r="E54" s="207"/>
      <c r="F54" s="207"/>
      <c r="G54" s="207"/>
      <c r="H54" s="207"/>
      <c r="I54" s="207"/>
      <c r="J54" s="207"/>
      <c r="K54" s="207"/>
      <c r="L54" s="246"/>
      <c r="M54" s="302" t="s">
        <v>343</v>
      </c>
      <c r="N54" s="302"/>
      <c r="O54" s="120" t="str">
        <f>IF(ISBLANK(M54), "←エラー：選択してください","")</f>
        <v/>
      </c>
    </row>
    <row r="55" spans="2:15" ht="30" customHeight="1">
      <c r="B55" s="24"/>
      <c r="C55" s="207" t="s">
        <v>124</v>
      </c>
      <c r="D55" s="207"/>
      <c r="E55" s="207" t="s">
        <v>125</v>
      </c>
      <c r="F55" s="207"/>
      <c r="G55" s="207"/>
      <c r="H55" s="207"/>
      <c r="I55" s="207"/>
      <c r="J55" s="207"/>
      <c r="K55" s="207"/>
      <c r="L55" s="246"/>
      <c r="M55" s="313" t="s">
        <v>344</v>
      </c>
      <c r="N55" s="313"/>
      <c r="O55" s="120" t="str">
        <f>IF(ISBLANK(M55), "←エラー：選択してください","")</f>
        <v/>
      </c>
    </row>
    <row r="56" spans="2:15" ht="30" customHeight="1">
      <c r="B56" s="304" t="s">
        <v>126</v>
      </c>
      <c r="C56" s="304"/>
      <c r="D56" s="304"/>
      <c r="E56" s="304"/>
      <c r="F56" s="304"/>
      <c r="G56" s="304"/>
      <c r="H56" s="304"/>
      <c r="I56" s="304"/>
      <c r="J56" s="304"/>
      <c r="K56" s="304"/>
      <c r="L56" s="304"/>
      <c r="M56" s="238" t="s">
        <v>295</v>
      </c>
      <c r="N56" s="238"/>
    </row>
    <row r="57" spans="2:15" ht="30" customHeight="1">
      <c r="B57" s="29"/>
      <c r="C57" s="207" t="s">
        <v>127</v>
      </c>
      <c r="D57" s="207"/>
      <c r="E57" s="207" t="s">
        <v>128</v>
      </c>
      <c r="F57" s="207"/>
      <c r="G57" s="207"/>
      <c r="H57" s="207"/>
      <c r="I57" s="207"/>
      <c r="J57" s="207"/>
      <c r="K57" s="207"/>
      <c r="L57" s="246"/>
      <c r="M57" s="302" t="s">
        <v>344</v>
      </c>
      <c r="N57" s="302"/>
      <c r="O57" s="120" t="str">
        <f>IF(ISBLANK(M57), "←エラー：選択してください","")</f>
        <v/>
      </c>
    </row>
    <row r="58" spans="2:15" ht="30" customHeight="1">
      <c r="B58" s="24"/>
      <c r="C58" s="207" t="s">
        <v>129</v>
      </c>
      <c r="D58" s="207"/>
      <c r="E58" s="207"/>
      <c r="F58" s="207"/>
      <c r="G58" s="207"/>
      <c r="H58" s="207"/>
      <c r="I58" s="207"/>
      <c r="J58" s="207"/>
      <c r="K58" s="207"/>
      <c r="L58" s="246"/>
      <c r="M58" s="313" t="s">
        <v>343</v>
      </c>
      <c r="N58" s="313"/>
      <c r="O58" s="120" t="str">
        <f>IF(ISBLANK(M58), "←エラー：選択してください","")</f>
        <v/>
      </c>
    </row>
    <row r="59" spans="2:15" ht="30" customHeight="1">
      <c r="B59" s="245" t="s">
        <v>300</v>
      </c>
      <c r="C59" s="207"/>
      <c r="D59" s="207"/>
      <c r="E59" s="207"/>
      <c r="F59" s="207"/>
      <c r="G59" s="207"/>
      <c r="H59" s="207"/>
      <c r="I59" s="207"/>
      <c r="J59" s="207"/>
      <c r="K59" s="207"/>
      <c r="L59" s="207"/>
      <c r="M59" s="207"/>
      <c r="N59" s="246"/>
    </row>
    <row r="60" spans="2:15" ht="30" customHeight="1">
      <c r="B60" s="315"/>
      <c r="C60" s="315"/>
      <c r="D60" s="315"/>
      <c r="E60" s="315"/>
      <c r="F60" s="315"/>
      <c r="G60" s="315"/>
      <c r="H60" s="315"/>
      <c r="I60" s="315"/>
      <c r="J60" s="315"/>
      <c r="K60" s="315"/>
      <c r="L60" s="315"/>
      <c r="M60" s="315"/>
      <c r="N60" s="315"/>
    </row>
    <row r="61" spans="2:15" ht="30" customHeight="1">
      <c r="B61" s="315"/>
      <c r="C61" s="315"/>
      <c r="D61" s="315"/>
      <c r="E61" s="315"/>
      <c r="F61" s="315"/>
      <c r="G61" s="315"/>
      <c r="H61" s="315"/>
      <c r="I61" s="315"/>
      <c r="J61" s="315"/>
      <c r="K61" s="315"/>
      <c r="L61" s="315"/>
      <c r="M61" s="315"/>
      <c r="N61" s="315"/>
    </row>
    <row r="62" spans="2:15" ht="30" customHeight="1">
      <c r="B62" s="245" t="s">
        <v>301</v>
      </c>
      <c r="C62" s="207"/>
      <c r="D62" s="207"/>
      <c r="E62" s="207"/>
      <c r="F62" s="207"/>
      <c r="G62" s="207"/>
      <c r="H62" s="207"/>
      <c r="I62" s="207"/>
      <c r="J62" s="207"/>
      <c r="K62" s="207"/>
      <c r="L62" s="246"/>
      <c r="M62" s="319" t="s">
        <v>345</v>
      </c>
      <c r="N62" s="320"/>
    </row>
  </sheetData>
  <sheetProtection algorithmName="SHA-512" hashValue="eKO3sJ8eZo3uHYUoXNi176LKRltwe7UekJLnl49I+YYWomB09RmugkRy4PF2whzvm5yIjPLoINuMDBpGg12slg==" saltValue="fAHHOE4sb0EG9QUQKyikpQ==" spinCount="100000" sheet="1" objects="1" scenarios="1"/>
  <mergeCells count="106">
    <mergeCell ref="M19:N19"/>
    <mergeCell ref="B27:L27"/>
    <mergeCell ref="B19:L19"/>
    <mergeCell ref="B21:D21"/>
    <mergeCell ref="E21:L21"/>
    <mergeCell ref="B23:L23"/>
    <mergeCell ref="M20:N21"/>
    <mergeCell ref="M22:N22"/>
    <mergeCell ref="M23:N23"/>
    <mergeCell ref="C22:L22"/>
    <mergeCell ref="C20:L20"/>
    <mergeCell ref="E16:L16"/>
    <mergeCell ref="E18:L18"/>
    <mergeCell ref="M17:N18"/>
    <mergeCell ref="M13:N14"/>
    <mergeCell ref="B14:D14"/>
    <mergeCell ref="B18:D18"/>
    <mergeCell ref="C16:D16"/>
    <mergeCell ref="C17:L17"/>
    <mergeCell ref="M16:N16"/>
    <mergeCell ref="M39:N39"/>
    <mergeCell ref="M37:N37"/>
    <mergeCell ref="B59:N59"/>
    <mergeCell ref="B60:N61"/>
    <mergeCell ref="C54:L54"/>
    <mergeCell ref="B49:L49"/>
    <mergeCell ref="M49:N49"/>
    <mergeCell ref="C24:L24"/>
    <mergeCell ref="M24:N24"/>
    <mergeCell ref="M25:N25"/>
    <mergeCell ref="C41:L41"/>
    <mergeCell ref="C42:L42"/>
    <mergeCell ref="B40:L40"/>
    <mergeCell ref="M40:N40"/>
    <mergeCell ref="M41:N41"/>
    <mergeCell ref="M34:N34"/>
    <mergeCell ref="B34:L34"/>
    <mergeCell ref="B31:N31"/>
    <mergeCell ref="C25:L25"/>
    <mergeCell ref="C26:L26"/>
    <mergeCell ref="M26:N26"/>
    <mergeCell ref="B62:L62"/>
    <mergeCell ref="M62:N62"/>
    <mergeCell ref="B35:N35"/>
    <mergeCell ref="A9:N9"/>
    <mergeCell ref="A36:N36"/>
    <mergeCell ref="A47:N47"/>
    <mergeCell ref="A48:N48"/>
    <mergeCell ref="M57:N57"/>
    <mergeCell ref="M58:N58"/>
    <mergeCell ref="E55:L55"/>
    <mergeCell ref="E57:L57"/>
    <mergeCell ref="M54:N54"/>
    <mergeCell ref="M55:N55"/>
    <mergeCell ref="B56:L56"/>
    <mergeCell ref="M56:N56"/>
    <mergeCell ref="E51:L51"/>
    <mergeCell ref="M50:N51"/>
    <mergeCell ref="M52:N53"/>
    <mergeCell ref="E53:L53"/>
    <mergeCell ref="C57:D57"/>
    <mergeCell ref="C58:L58"/>
    <mergeCell ref="B51:D51"/>
    <mergeCell ref="B53:D53"/>
    <mergeCell ref="C55:D55"/>
    <mergeCell ref="O13:O14"/>
    <mergeCell ref="O17:O18"/>
    <mergeCell ref="O20:O21"/>
    <mergeCell ref="O50:O51"/>
    <mergeCell ref="O52:O53"/>
    <mergeCell ref="C52:L52"/>
    <mergeCell ref="C50:L50"/>
    <mergeCell ref="M42:N42"/>
    <mergeCell ref="M27:N27"/>
    <mergeCell ref="M28:N28"/>
    <mergeCell ref="M29:N29"/>
    <mergeCell ref="M30:N30"/>
    <mergeCell ref="B32:N33"/>
    <mergeCell ref="C28:L28"/>
    <mergeCell ref="C29:L29"/>
    <mergeCell ref="C30:L30"/>
    <mergeCell ref="B37:L37"/>
    <mergeCell ref="B46:L46"/>
    <mergeCell ref="M46:N46"/>
    <mergeCell ref="B44:N45"/>
    <mergeCell ref="B43:N43"/>
    <mergeCell ref="C38:L38"/>
    <mergeCell ref="M38:N38"/>
    <mergeCell ref="C39:L39"/>
    <mergeCell ref="A1:N1"/>
    <mergeCell ref="A2:N2"/>
    <mergeCell ref="H4:I4"/>
    <mergeCell ref="J4:N4"/>
    <mergeCell ref="B6:N6"/>
    <mergeCell ref="B7:N7"/>
    <mergeCell ref="C12:D12"/>
    <mergeCell ref="C13:L13"/>
    <mergeCell ref="C15:D15"/>
    <mergeCell ref="M12:N12"/>
    <mergeCell ref="M11:N11"/>
    <mergeCell ref="M15:N15"/>
    <mergeCell ref="B11:L11"/>
    <mergeCell ref="A10:N10"/>
    <mergeCell ref="E12:L12"/>
    <mergeCell ref="E14:L14"/>
    <mergeCell ref="E15:L15"/>
  </mergeCells>
  <phoneticPr fontId="1"/>
  <dataValidations count="2">
    <dataValidation type="list" allowBlank="1" showInputMessage="1" showErrorMessage="1" sqref="M12:N18 M24:N26 M28:N30 M20:N22 M41:N42 M50:N55 M57:N58 M38:N39" xr:uid="{F27C27C4-68D4-4C4C-8F6A-58DAD137707D}">
      <formula1>"はい,いいえ"</formula1>
    </dataValidation>
    <dataValidation type="list" allowBlank="1" showInputMessage="1" showErrorMessage="1" sqref="M62:N62 M46:N46 M34:N34" xr:uid="{330B2CF2-E484-45F6-BD5C-C6F4C0EAC3D7}">
      <formula1>"ほぼ毎日,週１回,月２～３回,月１回,年に数回,年に１回程度"</formula1>
    </dataValidation>
  </dataValidations>
  <printOptions horizontalCentered="1"/>
  <pageMargins left="0.70866141732283472" right="0.70866141732283472" top="0.74803149606299213" bottom="0.74803149606299213" header="0.31496062992125984" footer="0.31496062992125984"/>
  <pageSetup paperSize="9" scale="74" fitToHeight="2" orientation="portrait" blackAndWhite="1"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F8E6C3-F7BA-4A1A-849D-FE59A8D132CD}">
  <sheetPr>
    <tabColor rgb="FFFFC000"/>
    <pageSetUpPr fitToPage="1"/>
  </sheetPr>
  <dimension ref="A1:Q36"/>
  <sheetViews>
    <sheetView showZeros="0" view="pageBreakPreview" zoomScale="80" zoomScaleNormal="100" zoomScaleSheetLayoutView="80" workbookViewId="0">
      <selection activeCell="R15" sqref="R15"/>
    </sheetView>
  </sheetViews>
  <sheetFormatPr defaultRowHeight="14"/>
  <cols>
    <col min="1" max="1" width="3.75" style="1" customWidth="1"/>
    <col min="2" max="2" width="12" style="1" customWidth="1"/>
    <col min="3" max="3" width="8.08203125" style="1" customWidth="1"/>
    <col min="4" max="4" width="4.5" style="1" customWidth="1"/>
    <col min="5" max="6" width="6.4140625" style="1" customWidth="1"/>
    <col min="7" max="7" width="8.6640625" style="1"/>
    <col min="8" max="14" width="5.25" style="1" customWidth="1"/>
    <col min="15" max="15" width="4.08203125" style="1" customWidth="1"/>
    <col min="16" max="16384" width="8.6640625" style="1"/>
  </cols>
  <sheetData>
    <row r="1" spans="1:17" ht="18" customHeight="1">
      <c r="A1" s="213" t="s">
        <v>303</v>
      </c>
      <c r="B1" s="213"/>
      <c r="C1" s="213"/>
      <c r="D1" s="213"/>
      <c r="E1" s="213"/>
      <c r="F1" s="213"/>
      <c r="G1" s="213"/>
      <c r="H1" s="213"/>
      <c r="I1" s="213"/>
      <c r="J1" s="213"/>
      <c r="K1" s="213"/>
      <c r="L1" s="213"/>
      <c r="M1" s="213"/>
      <c r="N1" s="213"/>
      <c r="O1" s="213"/>
    </row>
    <row r="3" spans="1:17" ht="26" customHeight="1">
      <c r="E3" s="34" t="s">
        <v>134</v>
      </c>
      <c r="F3" s="337">
        <f>SUM(I9:N10)</f>
        <v>21000</v>
      </c>
      <c r="G3" s="337"/>
      <c r="H3" s="337"/>
      <c r="I3" s="337"/>
      <c r="J3" s="18" t="s">
        <v>77</v>
      </c>
      <c r="K3" s="3"/>
      <c r="L3" s="3"/>
      <c r="M3" s="3"/>
    </row>
    <row r="5" spans="1:17" ht="14" customHeight="1">
      <c r="A5" s="209" t="s">
        <v>302</v>
      </c>
      <c r="B5" s="209"/>
      <c r="C5" s="209"/>
      <c r="D5" s="209"/>
      <c r="E5" s="209"/>
      <c r="F5" s="209"/>
      <c r="G5" s="209"/>
      <c r="H5" s="209"/>
      <c r="I5" s="209"/>
      <c r="J5" s="209"/>
      <c r="K5" s="209"/>
      <c r="L5" s="209"/>
      <c r="M5" s="209"/>
      <c r="N5" s="209"/>
      <c r="O5" s="209"/>
    </row>
    <row r="6" spans="1:17">
      <c r="A6" s="209"/>
      <c r="B6" s="209"/>
      <c r="C6" s="209"/>
      <c r="D6" s="209"/>
      <c r="E6" s="209"/>
      <c r="F6" s="209"/>
      <c r="G6" s="209"/>
      <c r="H6" s="209"/>
      <c r="I6" s="209"/>
      <c r="J6" s="209"/>
      <c r="K6" s="209"/>
      <c r="L6" s="209"/>
      <c r="M6" s="209"/>
      <c r="N6" s="209"/>
      <c r="O6" s="209"/>
    </row>
    <row r="7" spans="1:17">
      <c r="A7" s="32"/>
      <c r="B7" s="32"/>
      <c r="C7" s="32"/>
      <c r="D7" s="32"/>
      <c r="E7" s="32"/>
      <c r="F7" s="32"/>
      <c r="G7" s="32"/>
      <c r="H7" s="32"/>
      <c r="I7" s="32"/>
      <c r="J7" s="32"/>
      <c r="K7" s="32"/>
      <c r="L7" s="32"/>
      <c r="M7" s="32"/>
      <c r="N7" s="32"/>
      <c r="O7" s="32"/>
    </row>
    <row r="8" spans="1:17">
      <c r="B8" s="1" t="s">
        <v>10</v>
      </c>
    </row>
    <row r="9" spans="1:17" ht="24" customHeight="1">
      <c r="B9" s="1" t="s">
        <v>178</v>
      </c>
      <c r="H9" s="34" t="s">
        <v>149</v>
      </c>
      <c r="I9" s="337">
        <f>'（１）基本情報シート'!I53</f>
        <v>21000</v>
      </c>
      <c r="J9" s="337"/>
      <c r="K9" s="337"/>
      <c r="L9" s="337"/>
      <c r="M9" s="337"/>
      <c r="N9" s="337"/>
      <c r="O9" s="36" t="s">
        <v>21</v>
      </c>
    </row>
    <row r="10" spans="1:17" ht="24" customHeight="1">
      <c r="B10" s="1" t="s">
        <v>179</v>
      </c>
      <c r="H10" s="34" t="s">
        <v>149</v>
      </c>
      <c r="I10" s="337" t="str">
        <f>'（１）基本情報シート'!I54</f>
        <v/>
      </c>
      <c r="J10" s="337"/>
      <c r="K10" s="337"/>
      <c r="L10" s="337"/>
      <c r="M10" s="337"/>
      <c r="N10" s="337"/>
      <c r="O10" s="33" t="s">
        <v>21</v>
      </c>
    </row>
    <row r="12" spans="1:17">
      <c r="B12" s="1" t="s">
        <v>135</v>
      </c>
    </row>
    <row r="13" spans="1:17" ht="20" customHeight="1">
      <c r="B13" s="238" t="s">
        <v>136</v>
      </c>
      <c r="C13" s="338" t="str">
        <f>'（１）基本情報シート'!F34</f>
        <v>中兵庫信用金庫</v>
      </c>
      <c r="D13" s="339"/>
      <c r="E13" s="339"/>
      <c r="F13" s="340"/>
      <c r="G13" s="239" t="s">
        <v>138</v>
      </c>
      <c r="H13" s="346" t="str">
        <f>'（１）基本情報シート'!F35</f>
        <v>本店</v>
      </c>
      <c r="I13" s="346"/>
      <c r="J13" s="346"/>
      <c r="K13" s="346"/>
      <c r="L13" s="346"/>
      <c r="M13" s="346"/>
      <c r="N13" s="346"/>
    </row>
    <row r="14" spans="1:17" ht="20" customHeight="1">
      <c r="B14" s="238"/>
      <c r="C14" s="341"/>
      <c r="D14" s="296"/>
      <c r="E14" s="296"/>
      <c r="F14" s="342"/>
      <c r="G14" s="239"/>
      <c r="H14" s="346"/>
      <c r="I14" s="346"/>
      <c r="J14" s="346"/>
      <c r="K14" s="346"/>
      <c r="L14" s="346"/>
      <c r="M14" s="346"/>
      <c r="N14" s="346"/>
    </row>
    <row r="15" spans="1:17" ht="20" customHeight="1">
      <c r="B15" s="238"/>
      <c r="C15" s="343"/>
      <c r="D15" s="344"/>
      <c r="E15" s="344"/>
      <c r="F15" s="345"/>
      <c r="G15" s="239"/>
      <c r="H15" s="347"/>
      <c r="I15" s="347"/>
      <c r="J15" s="347"/>
      <c r="K15" s="347"/>
      <c r="L15" s="347"/>
      <c r="M15" s="347"/>
      <c r="N15" s="347"/>
    </row>
    <row r="16" spans="1:17" ht="37.5" customHeight="1">
      <c r="B16" s="10" t="s">
        <v>137</v>
      </c>
      <c r="C16" s="348" t="str">
        <f>'（１）基本情報シート'!F36</f>
        <v>普通</v>
      </c>
      <c r="D16" s="349"/>
      <c r="E16" s="349"/>
      <c r="F16" s="350"/>
      <c r="G16" s="24" t="s">
        <v>139</v>
      </c>
      <c r="H16" s="43">
        <f>'（１）基本情報シート'!F37</f>
        <v>1</v>
      </c>
      <c r="I16" s="44">
        <f>'（１）基本情報シート'!G37</f>
        <v>2</v>
      </c>
      <c r="J16" s="44">
        <f>'（１）基本情報シート'!H37</f>
        <v>3</v>
      </c>
      <c r="K16" s="44">
        <f>'（１）基本情報シート'!I37</f>
        <v>4</v>
      </c>
      <c r="L16" s="44">
        <f>'（１）基本情報シート'!J37</f>
        <v>5</v>
      </c>
      <c r="M16" s="44">
        <f>'（１）基本情報シート'!K37</f>
        <v>6</v>
      </c>
      <c r="N16" s="45">
        <f>'（１）基本情報シート'!L37</f>
        <v>7</v>
      </c>
    </row>
    <row r="17" spans="2:14" ht="22" customHeight="1">
      <c r="B17" s="37" t="s">
        <v>140</v>
      </c>
      <c r="C17" s="351" t="str">
        <f>'（１）基本情報シート'!F38</f>
        <v>ﾀﾝﾊﾞﾛｳｼﾞﾝｸﾗﾌﾞｶｲｹｲ ﾀﾝﾊﾞ ｲﾁﾛｳ</v>
      </c>
      <c r="D17" s="352"/>
      <c r="E17" s="352"/>
      <c r="F17" s="352"/>
      <c r="G17" s="352"/>
      <c r="H17" s="353"/>
      <c r="I17" s="353"/>
      <c r="J17" s="353"/>
      <c r="K17" s="353"/>
      <c r="L17" s="353"/>
      <c r="M17" s="353"/>
      <c r="N17" s="354"/>
    </row>
    <row r="18" spans="2:14" ht="34.5" customHeight="1">
      <c r="B18" s="35" t="s">
        <v>141</v>
      </c>
      <c r="C18" s="355" t="str">
        <f>'（１）基本情報シート'!F39</f>
        <v>丹波老人クラブ　会計　丹波　一郎</v>
      </c>
      <c r="D18" s="355"/>
      <c r="E18" s="355"/>
      <c r="F18" s="355"/>
      <c r="G18" s="355"/>
      <c r="H18" s="355"/>
      <c r="I18" s="355"/>
      <c r="J18" s="355"/>
      <c r="K18" s="355"/>
      <c r="L18" s="355"/>
      <c r="M18" s="355"/>
      <c r="N18" s="355"/>
    </row>
    <row r="20" spans="2:14">
      <c r="B20" s="1" t="s">
        <v>142</v>
      </c>
    </row>
    <row r="22" spans="2:14" ht="18.5" customHeight="1">
      <c r="C22" s="1" t="s">
        <v>150</v>
      </c>
      <c r="E22" s="335" t="s">
        <v>29</v>
      </c>
      <c r="F22" s="335"/>
      <c r="G22" s="356" t="str">
        <f>'（１）基本情報シート'!F8</f>
        <v>丹波老人クラブ</v>
      </c>
      <c r="H22" s="356"/>
      <c r="I22" s="356"/>
      <c r="J22" s="356"/>
      <c r="K22" s="356"/>
      <c r="L22" s="356"/>
      <c r="M22" s="356"/>
      <c r="N22" s="356"/>
    </row>
    <row r="23" spans="2:14" ht="18.5" customHeight="1">
      <c r="E23" s="335" t="s">
        <v>144</v>
      </c>
      <c r="F23" s="335"/>
      <c r="G23" s="336" t="str">
        <f>'（１）基本情報シート'!F11</f>
        <v>丹波　太郎</v>
      </c>
      <c r="H23" s="336"/>
      <c r="I23" s="336"/>
      <c r="J23" s="336"/>
      <c r="K23" s="336"/>
      <c r="L23" s="336"/>
      <c r="M23" s="336"/>
      <c r="N23" s="336"/>
    </row>
    <row r="24" spans="2:14" ht="18.5" customHeight="1">
      <c r="E24" s="335" t="s">
        <v>143</v>
      </c>
      <c r="F24" s="335"/>
      <c r="G24" s="42" t="s">
        <v>133</v>
      </c>
      <c r="H24" s="336" t="str">
        <f>'（１）基本情報シート'!I13</f>
        <v>氷上町常楽211</v>
      </c>
      <c r="I24" s="336"/>
      <c r="J24" s="336"/>
      <c r="K24" s="336"/>
      <c r="L24" s="336"/>
      <c r="M24" s="336"/>
      <c r="N24" s="336"/>
    </row>
    <row r="26" spans="2:14" ht="18.5" customHeight="1">
      <c r="C26" s="1" t="s">
        <v>152</v>
      </c>
      <c r="E26" s="335" t="s">
        <v>151</v>
      </c>
      <c r="F26" s="335"/>
      <c r="G26" s="356" t="str">
        <f>IF('（１）基本情報シート'!A18=TRUE,'（１）基本情報シート'!F11,'（１）基本情報シート'!F17)</f>
        <v>丹波　花子</v>
      </c>
      <c r="H26" s="356"/>
      <c r="I26" s="356"/>
      <c r="J26" s="356"/>
      <c r="K26" s="356"/>
      <c r="L26" s="356"/>
      <c r="M26" s="356"/>
      <c r="N26" s="356"/>
    </row>
    <row r="27" spans="2:14" ht="18.5" customHeight="1">
      <c r="E27" s="335" t="s">
        <v>145</v>
      </c>
      <c r="F27" s="335"/>
      <c r="G27" s="42" t="s">
        <v>133</v>
      </c>
      <c r="H27" s="336" t="str">
        <f>IF('（１）基本情報シート'!A20=TRUE,'（１）基本情報シート'!I13,'（１）基本情報シート'!I19)</f>
        <v>氷上町成松字甲賀1</v>
      </c>
      <c r="I27" s="336"/>
      <c r="J27" s="336"/>
      <c r="K27" s="336"/>
      <c r="L27" s="336"/>
      <c r="M27" s="336"/>
      <c r="N27" s="336"/>
    </row>
    <row r="28" spans="2:14" ht="18.5" customHeight="1">
      <c r="E28" s="335" t="s">
        <v>146</v>
      </c>
      <c r="F28" s="335"/>
      <c r="G28" s="336" t="str">
        <f>IF('（１）基本情報シート'!A22=TRUE,'（１）基本情報シート'!F14,'（１）基本情報シート'!F21)</f>
        <v>0795-82-1001</v>
      </c>
      <c r="H28" s="336"/>
      <c r="I28" s="336"/>
      <c r="J28" s="336"/>
      <c r="K28" s="336"/>
      <c r="L28" s="336"/>
      <c r="M28" s="336"/>
      <c r="N28" s="336"/>
    </row>
    <row r="29" spans="2:14" ht="18.5" customHeight="1">
      <c r="E29" s="335" t="s">
        <v>147</v>
      </c>
      <c r="F29" s="335"/>
      <c r="G29" s="336" t="str">
        <f>IF('（１）基本情報シート'!A24=TRUE,'（１）基本情報シート'!F15,'（１）基本情報シート'!F23)</f>
        <v>tamba.ichirou@tamba.co.jp</v>
      </c>
      <c r="H29" s="336"/>
      <c r="I29" s="336"/>
      <c r="J29" s="336"/>
      <c r="K29" s="336"/>
      <c r="L29" s="336"/>
      <c r="M29" s="336"/>
      <c r="N29" s="336"/>
    </row>
    <row r="30" spans="2:14">
      <c r="E30" s="1" t="s">
        <v>148</v>
      </c>
    </row>
    <row r="32" spans="2:14" ht="18.5" customHeight="1">
      <c r="C32" s="1" t="s">
        <v>153</v>
      </c>
      <c r="E32" s="335" t="s">
        <v>151</v>
      </c>
      <c r="F32" s="335"/>
      <c r="G32" s="356" t="str">
        <f>IF('（１）基本情報シート'!A26=TRUE,'（１）基本情報シート'!F11,'（１）基本情報シート'!F25)</f>
        <v>丹波　太郎</v>
      </c>
      <c r="H32" s="356"/>
      <c r="I32" s="356"/>
      <c r="J32" s="356"/>
      <c r="K32" s="356"/>
      <c r="L32" s="356"/>
      <c r="M32" s="356"/>
      <c r="N32" s="356"/>
    </row>
    <row r="33" spans="5:14" ht="18.5" customHeight="1">
      <c r="E33" s="335" t="s">
        <v>145</v>
      </c>
      <c r="F33" s="335"/>
      <c r="G33" s="42" t="s">
        <v>133</v>
      </c>
      <c r="H33" s="356" t="str">
        <f>IF('（１）基本情報シート'!A28=TRUE,'（１）基本情報シート'!I13,'（１）基本情報シート'!I27)</f>
        <v>氷上町常楽211</v>
      </c>
      <c r="I33" s="356"/>
      <c r="J33" s="356"/>
      <c r="K33" s="356"/>
      <c r="L33" s="356"/>
      <c r="M33" s="356"/>
      <c r="N33" s="356"/>
    </row>
    <row r="34" spans="5:14" ht="18.5" customHeight="1">
      <c r="E34" s="335" t="s">
        <v>146</v>
      </c>
      <c r="F34" s="335"/>
      <c r="G34" s="336" t="str">
        <f>IF('（１）基本情報シート'!A30=TRUE,'（１）基本情報シート'!F14,'（１）基本情報シート'!F29)</f>
        <v>0795-88-5276</v>
      </c>
      <c r="H34" s="336"/>
      <c r="I34" s="336"/>
      <c r="J34" s="336"/>
      <c r="K34" s="336"/>
      <c r="L34" s="336"/>
      <c r="M34" s="336"/>
      <c r="N34" s="336"/>
    </row>
    <row r="35" spans="5:14" ht="18.5" customHeight="1">
      <c r="E35" s="335" t="s">
        <v>147</v>
      </c>
      <c r="F35" s="335"/>
      <c r="G35" s="336">
        <f>IF('（１）基本情報シート'!A32=TRUE,'（１）基本情報シート'!F15,'（１）基本情報シート'!F31)</f>
        <v>0</v>
      </c>
      <c r="H35" s="336"/>
      <c r="I35" s="336"/>
      <c r="J35" s="336"/>
      <c r="K35" s="336"/>
      <c r="L35" s="336"/>
      <c r="M35" s="336"/>
      <c r="N35" s="336"/>
    </row>
    <row r="36" spans="5:14">
      <c r="E36" s="1" t="s">
        <v>148</v>
      </c>
    </row>
  </sheetData>
  <sheetProtection algorithmName="SHA-512" hashValue="k2m1CaT4+bUg/tyZ0WYh/cSeayCj4h8aMFTQ8mWCH4+8uA4NlWQpfX1A6eQwWEqkKBtluuu9oAZrz6nXKGrRXw==" saltValue="Y11/Holboqe8o/zz4Tzj/g==" spinCount="100000" sheet="1" objects="1" scenarios="1"/>
  <mergeCells count="34">
    <mergeCell ref="E33:F33"/>
    <mergeCell ref="H33:N33"/>
    <mergeCell ref="E34:F34"/>
    <mergeCell ref="G34:N34"/>
    <mergeCell ref="E35:F35"/>
    <mergeCell ref="G35:N35"/>
    <mergeCell ref="E28:F28"/>
    <mergeCell ref="G28:N28"/>
    <mergeCell ref="E29:F29"/>
    <mergeCell ref="G29:N29"/>
    <mergeCell ref="E32:F32"/>
    <mergeCell ref="G32:N32"/>
    <mergeCell ref="E24:F24"/>
    <mergeCell ref="H24:N24"/>
    <mergeCell ref="E26:F26"/>
    <mergeCell ref="G26:N26"/>
    <mergeCell ref="E27:F27"/>
    <mergeCell ref="H27:N27"/>
    <mergeCell ref="E23:F23"/>
    <mergeCell ref="G23:N23"/>
    <mergeCell ref="A1:O1"/>
    <mergeCell ref="F3:I3"/>
    <mergeCell ref="A5:O6"/>
    <mergeCell ref="I9:N9"/>
    <mergeCell ref="I10:N10"/>
    <mergeCell ref="B13:B15"/>
    <mergeCell ref="C13:F15"/>
    <mergeCell ref="G13:G15"/>
    <mergeCell ref="H13:N15"/>
    <mergeCell ref="C16:F16"/>
    <mergeCell ref="C17:N17"/>
    <mergeCell ref="C18:N18"/>
    <mergeCell ref="E22:F22"/>
    <mergeCell ref="G22:N22"/>
  </mergeCells>
  <phoneticPr fontId="1"/>
  <dataValidations count="2">
    <dataValidation imeMode="halfAlpha" allowBlank="1" showInputMessage="1" showErrorMessage="1" sqref="F3:I3" xr:uid="{4AE79104-80EB-4ECC-A058-2F7E85529829}"/>
    <dataValidation imeMode="fullAlpha" allowBlank="1" showInputMessage="1" showErrorMessage="1" sqref="I5:N7 I9:N10" xr:uid="{717C5346-B1EF-4445-89B0-EB87319B50F8}"/>
  </dataValidations>
  <pageMargins left="0.70866141732283472" right="0.70866141732283472" top="0.74803149606299213" bottom="0.74803149606299213" header="0.31496062992125984" footer="0.31496062992125984"/>
  <pageSetup paperSize="9" scale="88" fitToHeight="0" orientation="portrait" blackAndWhite="1" r:id="rId1"/>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F1F22B-C739-4895-BEE4-A04A5903ADF3}">
  <sheetPr>
    <tabColor rgb="FFFFC000"/>
    <pageSetUpPr fitToPage="1"/>
  </sheetPr>
  <dimension ref="A1:Q36"/>
  <sheetViews>
    <sheetView showZeros="0" view="pageBreakPreview" zoomScale="80" zoomScaleNormal="100" zoomScaleSheetLayoutView="80" workbookViewId="0">
      <selection activeCell="Q3" sqref="Q3"/>
    </sheetView>
  </sheetViews>
  <sheetFormatPr defaultRowHeight="14"/>
  <cols>
    <col min="1" max="1" width="3.75" style="1" customWidth="1"/>
    <col min="2" max="2" width="12" style="1" customWidth="1"/>
    <col min="3" max="3" width="8.08203125" style="1" customWidth="1"/>
    <col min="4" max="4" width="4.5" style="1" customWidth="1"/>
    <col min="5" max="6" width="6.4140625" style="1" customWidth="1"/>
    <col min="7" max="7" width="8.6640625" style="1"/>
    <col min="8" max="14" width="5.25" style="1" customWidth="1"/>
    <col min="15" max="15" width="4.08203125" style="1" customWidth="1"/>
    <col min="16" max="16384" width="8.6640625" style="1"/>
  </cols>
  <sheetData>
    <row r="1" spans="1:17" ht="18" customHeight="1">
      <c r="A1" s="213" t="s">
        <v>303</v>
      </c>
      <c r="B1" s="213"/>
      <c r="C1" s="213"/>
      <c r="D1" s="213"/>
      <c r="E1" s="213"/>
      <c r="F1" s="213"/>
      <c r="G1" s="213"/>
      <c r="H1" s="213"/>
      <c r="I1" s="213"/>
      <c r="J1" s="213"/>
      <c r="K1" s="213"/>
      <c r="L1" s="213"/>
      <c r="M1" s="213"/>
      <c r="N1" s="213"/>
      <c r="O1" s="213"/>
    </row>
    <row r="3" spans="1:17" ht="26" customHeight="1">
      <c r="E3" s="34" t="s">
        <v>134</v>
      </c>
      <c r="F3" s="337">
        <f>SUM(I9:N10)</f>
        <v>21000</v>
      </c>
      <c r="G3" s="337"/>
      <c r="H3" s="337"/>
      <c r="I3" s="337"/>
      <c r="J3" s="18" t="s">
        <v>77</v>
      </c>
      <c r="K3" s="3"/>
      <c r="L3" s="3"/>
      <c r="M3" s="3"/>
    </row>
    <row r="5" spans="1:17" ht="14" customHeight="1">
      <c r="A5" s="209" t="s">
        <v>302</v>
      </c>
      <c r="B5" s="209"/>
      <c r="C5" s="209"/>
      <c r="D5" s="209"/>
      <c r="E5" s="209"/>
      <c r="F5" s="209"/>
      <c r="G5" s="209"/>
      <c r="H5" s="209"/>
      <c r="I5" s="209"/>
      <c r="J5" s="209"/>
      <c r="K5" s="209"/>
      <c r="L5" s="209"/>
      <c r="M5" s="209"/>
      <c r="N5" s="209"/>
      <c r="O5" s="209"/>
    </row>
    <row r="6" spans="1:17">
      <c r="A6" s="209"/>
      <c r="B6" s="209"/>
      <c r="C6" s="209"/>
      <c r="D6" s="209"/>
      <c r="E6" s="209"/>
      <c r="F6" s="209"/>
      <c r="G6" s="209"/>
      <c r="H6" s="209"/>
      <c r="I6" s="209"/>
      <c r="J6" s="209"/>
      <c r="K6" s="209"/>
      <c r="L6" s="209"/>
      <c r="M6" s="209"/>
      <c r="N6" s="209"/>
      <c r="O6" s="209"/>
    </row>
    <row r="8" spans="1:17" hidden="1">
      <c r="B8" s="1" t="s">
        <v>10</v>
      </c>
    </row>
    <row r="9" spans="1:17" ht="24" hidden="1" customHeight="1">
      <c r="B9" s="1" t="s">
        <v>178</v>
      </c>
      <c r="H9" s="34" t="s">
        <v>149</v>
      </c>
      <c r="I9" s="337">
        <f>'（１）基本情報シート'!I53</f>
        <v>21000</v>
      </c>
      <c r="J9" s="337"/>
      <c r="K9" s="337"/>
      <c r="L9" s="337"/>
      <c r="M9" s="337"/>
      <c r="N9" s="337"/>
      <c r="O9" s="36" t="s">
        <v>21</v>
      </c>
    </row>
    <row r="10" spans="1:17" ht="24" hidden="1" customHeight="1">
      <c r="B10" s="1" t="s">
        <v>179</v>
      </c>
      <c r="H10" s="34" t="s">
        <v>149</v>
      </c>
      <c r="I10" s="337" t="str">
        <f>'（１）基本情報シート'!I54</f>
        <v/>
      </c>
      <c r="J10" s="337"/>
      <c r="K10" s="337"/>
      <c r="L10" s="337"/>
      <c r="M10" s="337"/>
      <c r="N10" s="337"/>
      <c r="O10" s="33" t="s">
        <v>21</v>
      </c>
    </row>
    <row r="11" spans="1:17">
      <c r="A11" s="32"/>
      <c r="B11" s="32"/>
      <c r="C11" s="32"/>
      <c r="D11" s="32"/>
      <c r="E11" s="32"/>
      <c r="F11" s="32"/>
      <c r="G11" s="32"/>
      <c r="H11" s="32"/>
      <c r="I11" s="32"/>
      <c r="J11" s="32"/>
      <c r="K11" s="32"/>
      <c r="L11" s="32"/>
      <c r="M11" s="32"/>
      <c r="N11" s="32"/>
      <c r="O11" s="32"/>
    </row>
    <row r="12" spans="1:17">
      <c r="B12" s="1" t="s">
        <v>135</v>
      </c>
    </row>
    <row r="13" spans="1:17" ht="20" customHeight="1">
      <c r="B13" s="238" t="s">
        <v>136</v>
      </c>
      <c r="C13" s="338" t="str">
        <f>'（１）基本情報シート'!F34</f>
        <v>中兵庫信用金庫</v>
      </c>
      <c r="D13" s="339"/>
      <c r="E13" s="339"/>
      <c r="F13" s="340"/>
      <c r="G13" s="239" t="s">
        <v>138</v>
      </c>
      <c r="H13" s="346" t="str">
        <f>'（１）基本情報シート'!F35</f>
        <v>本店</v>
      </c>
      <c r="I13" s="346"/>
      <c r="J13" s="346"/>
      <c r="K13" s="346"/>
      <c r="L13" s="346"/>
      <c r="M13" s="346"/>
      <c r="N13" s="346"/>
    </row>
    <row r="14" spans="1:17" ht="20" customHeight="1">
      <c r="B14" s="238"/>
      <c r="C14" s="341"/>
      <c r="D14" s="296"/>
      <c r="E14" s="296"/>
      <c r="F14" s="342"/>
      <c r="G14" s="239"/>
      <c r="H14" s="346"/>
      <c r="I14" s="346"/>
      <c r="J14" s="346"/>
      <c r="K14" s="346"/>
      <c r="L14" s="346"/>
      <c r="M14" s="346"/>
      <c r="N14" s="346"/>
    </row>
    <row r="15" spans="1:17" ht="20" customHeight="1">
      <c r="B15" s="238"/>
      <c r="C15" s="343"/>
      <c r="D15" s="344"/>
      <c r="E15" s="344"/>
      <c r="F15" s="345"/>
      <c r="G15" s="239"/>
      <c r="H15" s="347"/>
      <c r="I15" s="347"/>
      <c r="J15" s="347"/>
      <c r="K15" s="347"/>
      <c r="L15" s="347"/>
      <c r="M15" s="347"/>
      <c r="N15" s="347"/>
    </row>
    <row r="16" spans="1:17" ht="37.5" customHeight="1">
      <c r="B16" s="10" t="s">
        <v>137</v>
      </c>
      <c r="C16" s="348" t="str">
        <f>'（１）基本情報シート'!F36</f>
        <v>普通</v>
      </c>
      <c r="D16" s="349"/>
      <c r="E16" s="349"/>
      <c r="F16" s="350"/>
      <c r="G16" s="24" t="s">
        <v>139</v>
      </c>
      <c r="H16" s="43">
        <f>'（１）基本情報シート'!F37</f>
        <v>1</v>
      </c>
      <c r="I16" s="44">
        <f>'（１）基本情報シート'!G37</f>
        <v>2</v>
      </c>
      <c r="J16" s="44">
        <f>'（１）基本情報シート'!H37</f>
        <v>3</v>
      </c>
      <c r="K16" s="44">
        <f>'（１）基本情報シート'!I37</f>
        <v>4</v>
      </c>
      <c r="L16" s="44">
        <f>'（１）基本情報シート'!J37</f>
        <v>5</v>
      </c>
      <c r="M16" s="44">
        <f>'（１）基本情報シート'!K37</f>
        <v>6</v>
      </c>
      <c r="N16" s="45">
        <f>'（１）基本情報シート'!L37</f>
        <v>7</v>
      </c>
    </row>
    <row r="17" spans="2:14" ht="22" customHeight="1">
      <c r="B17" s="37" t="s">
        <v>140</v>
      </c>
      <c r="C17" s="351" t="str">
        <f>'（１）基本情報シート'!F38</f>
        <v>ﾀﾝﾊﾞﾛｳｼﾞﾝｸﾗﾌﾞｶｲｹｲ ﾀﾝﾊﾞ ｲﾁﾛｳ</v>
      </c>
      <c r="D17" s="352"/>
      <c r="E17" s="352"/>
      <c r="F17" s="352"/>
      <c r="G17" s="352"/>
      <c r="H17" s="353"/>
      <c r="I17" s="353"/>
      <c r="J17" s="353"/>
      <c r="K17" s="353"/>
      <c r="L17" s="353"/>
      <c r="M17" s="353"/>
      <c r="N17" s="354"/>
    </row>
    <row r="18" spans="2:14" ht="34.5" customHeight="1">
      <c r="B18" s="35" t="s">
        <v>141</v>
      </c>
      <c r="C18" s="355" t="str">
        <f>'（１）基本情報シート'!F39</f>
        <v>丹波老人クラブ　会計　丹波　一郎</v>
      </c>
      <c r="D18" s="355"/>
      <c r="E18" s="355"/>
      <c r="F18" s="355"/>
      <c r="G18" s="355"/>
      <c r="H18" s="355"/>
      <c r="I18" s="355"/>
      <c r="J18" s="355"/>
      <c r="K18" s="355"/>
      <c r="L18" s="355"/>
      <c r="M18" s="355"/>
      <c r="N18" s="355"/>
    </row>
    <row r="20" spans="2:14">
      <c r="B20" s="1" t="s">
        <v>142</v>
      </c>
    </row>
    <row r="22" spans="2:14" ht="18.5" customHeight="1">
      <c r="C22" s="1" t="s">
        <v>150</v>
      </c>
      <c r="E22" s="335" t="s">
        <v>29</v>
      </c>
      <c r="F22" s="335"/>
      <c r="G22" s="356" t="str">
        <f>'（１）基本情報シート'!F8</f>
        <v>丹波老人クラブ</v>
      </c>
      <c r="H22" s="356"/>
      <c r="I22" s="356"/>
      <c r="J22" s="356"/>
      <c r="K22" s="356"/>
      <c r="L22" s="356"/>
      <c r="M22" s="356"/>
      <c r="N22" s="356"/>
    </row>
    <row r="23" spans="2:14" ht="18.5" customHeight="1">
      <c r="E23" s="335" t="s">
        <v>144</v>
      </c>
      <c r="F23" s="335"/>
      <c r="G23" s="336" t="str">
        <f>'（１）基本情報シート'!F11</f>
        <v>丹波　太郎</v>
      </c>
      <c r="H23" s="336"/>
      <c r="I23" s="336"/>
      <c r="J23" s="336"/>
      <c r="K23" s="336"/>
      <c r="L23" s="336"/>
      <c r="M23" s="336"/>
      <c r="N23" s="336"/>
    </row>
    <row r="24" spans="2:14" ht="18.5" customHeight="1">
      <c r="E24" s="335" t="s">
        <v>143</v>
      </c>
      <c r="F24" s="335"/>
      <c r="G24" s="42" t="s">
        <v>133</v>
      </c>
      <c r="H24" s="336" t="str">
        <f>'（１）基本情報シート'!I13</f>
        <v>氷上町常楽211</v>
      </c>
      <c r="I24" s="336"/>
      <c r="J24" s="336"/>
      <c r="K24" s="336"/>
      <c r="L24" s="336"/>
      <c r="M24" s="336"/>
      <c r="N24" s="336"/>
    </row>
    <row r="26" spans="2:14" ht="18.5" customHeight="1">
      <c r="C26" s="1" t="s">
        <v>152</v>
      </c>
      <c r="E26" s="335" t="s">
        <v>151</v>
      </c>
      <c r="F26" s="335"/>
      <c r="G26" s="356" t="str">
        <f>IF('（１）基本情報シート'!A18=TRUE,'（１）基本情報シート'!F11,'（１）基本情報シート'!F17)</f>
        <v>丹波　花子</v>
      </c>
      <c r="H26" s="356"/>
      <c r="I26" s="356"/>
      <c r="J26" s="356"/>
      <c r="K26" s="356"/>
      <c r="L26" s="356"/>
      <c r="M26" s="356"/>
      <c r="N26" s="356"/>
    </row>
    <row r="27" spans="2:14" ht="18.5" customHeight="1">
      <c r="E27" s="335" t="s">
        <v>145</v>
      </c>
      <c r="F27" s="335"/>
      <c r="G27" s="42" t="s">
        <v>133</v>
      </c>
      <c r="H27" s="336" t="str">
        <f>IF('（１）基本情報シート'!A20=TRUE,'（１）基本情報シート'!I13,'（１）基本情報シート'!I19)</f>
        <v>氷上町成松字甲賀1</v>
      </c>
      <c r="I27" s="336"/>
      <c r="J27" s="336"/>
      <c r="K27" s="336"/>
      <c r="L27" s="336"/>
      <c r="M27" s="336"/>
      <c r="N27" s="336"/>
    </row>
    <row r="28" spans="2:14" ht="18.5" customHeight="1">
      <c r="E28" s="335" t="s">
        <v>146</v>
      </c>
      <c r="F28" s="335"/>
      <c r="G28" s="336" t="str">
        <f>IF('（１）基本情報シート'!A22=TRUE,'（１）基本情報シート'!F14,'（１）基本情報シート'!F21)</f>
        <v>0795-82-1001</v>
      </c>
      <c r="H28" s="336"/>
      <c r="I28" s="336"/>
      <c r="J28" s="336"/>
      <c r="K28" s="336"/>
      <c r="L28" s="336"/>
      <c r="M28" s="336"/>
      <c r="N28" s="336"/>
    </row>
    <row r="29" spans="2:14" ht="18.5" customHeight="1">
      <c r="E29" s="335" t="s">
        <v>147</v>
      </c>
      <c r="F29" s="335"/>
      <c r="G29" s="336" t="str">
        <f>IF('（１）基本情報シート'!A24=TRUE,'（１）基本情報シート'!F15,'（１）基本情報シート'!F23)</f>
        <v>tamba.ichirou@tamba.co.jp</v>
      </c>
      <c r="H29" s="336"/>
      <c r="I29" s="336"/>
      <c r="J29" s="336"/>
      <c r="K29" s="336"/>
      <c r="L29" s="336"/>
      <c r="M29" s="336"/>
      <c r="N29" s="336"/>
    </row>
    <row r="30" spans="2:14">
      <c r="E30" s="1" t="s">
        <v>148</v>
      </c>
    </row>
    <row r="32" spans="2:14" ht="18.5" customHeight="1">
      <c r="C32" s="1" t="s">
        <v>153</v>
      </c>
      <c r="E32" s="335" t="s">
        <v>151</v>
      </c>
      <c r="F32" s="335"/>
      <c r="G32" s="356" t="str">
        <f>IF('（１）基本情報シート'!A26=TRUE,'（１）基本情報シート'!F11,'（１）基本情報シート'!F25)</f>
        <v>丹波　太郎</v>
      </c>
      <c r="H32" s="356"/>
      <c r="I32" s="356"/>
      <c r="J32" s="356"/>
      <c r="K32" s="356"/>
      <c r="L32" s="356"/>
      <c r="M32" s="356"/>
      <c r="N32" s="356"/>
    </row>
    <row r="33" spans="5:14" ht="18.5" customHeight="1">
      <c r="E33" s="335" t="s">
        <v>145</v>
      </c>
      <c r="F33" s="335"/>
      <c r="G33" s="42" t="s">
        <v>133</v>
      </c>
      <c r="H33" s="356" t="str">
        <f>IF('（１）基本情報シート'!A28=TRUE,'（１）基本情報シート'!I13,'（１）基本情報シート'!I27)</f>
        <v>氷上町常楽211</v>
      </c>
      <c r="I33" s="356"/>
      <c r="J33" s="356"/>
      <c r="K33" s="356"/>
      <c r="L33" s="356"/>
      <c r="M33" s="356"/>
      <c r="N33" s="356"/>
    </row>
    <row r="34" spans="5:14" ht="18.5" customHeight="1">
      <c r="E34" s="335" t="s">
        <v>146</v>
      </c>
      <c r="F34" s="335"/>
      <c r="G34" s="336" t="str">
        <f>IF('（１）基本情報シート'!A30=TRUE,'（１）基本情報シート'!F14,'（１）基本情報シート'!F29)</f>
        <v>0795-88-5276</v>
      </c>
      <c r="H34" s="336"/>
      <c r="I34" s="336"/>
      <c r="J34" s="336"/>
      <c r="K34" s="336"/>
      <c r="L34" s="336"/>
      <c r="M34" s="336"/>
      <c r="N34" s="336"/>
    </row>
    <row r="35" spans="5:14" ht="18.5" customHeight="1">
      <c r="E35" s="335" t="s">
        <v>147</v>
      </c>
      <c r="F35" s="335"/>
      <c r="G35" s="336">
        <f>IF('（１）基本情報シート'!A32=TRUE,'（１）基本情報シート'!F15,'（１）基本情報シート'!F31)</f>
        <v>0</v>
      </c>
      <c r="H35" s="336"/>
      <c r="I35" s="336"/>
      <c r="J35" s="336"/>
      <c r="K35" s="336"/>
      <c r="L35" s="336"/>
      <c r="M35" s="336"/>
      <c r="N35" s="336"/>
    </row>
    <row r="36" spans="5:14">
      <c r="E36" s="1" t="s">
        <v>148</v>
      </c>
    </row>
  </sheetData>
  <sheetProtection algorithmName="SHA-512" hashValue="WOkL0MbaZVF3VMVosYNGIhwxUzVllMXdHnb5iABYVaf5ySzHvkmYJ8j/EbHLR+GqPBndJ6FdDVmi1EdOynAU3g==" saltValue="QZ1eD3+neC9MFOh3o9EITw==" spinCount="100000" sheet="1" objects="1" scenarios="1"/>
  <mergeCells count="34">
    <mergeCell ref="E23:F23"/>
    <mergeCell ref="G23:N23"/>
    <mergeCell ref="A1:O1"/>
    <mergeCell ref="F3:I3"/>
    <mergeCell ref="I9:N9"/>
    <mergeCell ref="I10:N10"/>
    <mergeCell ref="A5:O6"/>
    <mergeCell ref="B13:B15"/>
    <mergeCell ref="C13:F15"/>
    <mergeCell ref="G13:G15"/>
    <mergeCell ref="H13:N15"/>
    <mergeCell ref="C16:F16"/>
    <mergeCell ref="C17:N17"/>
    <mergeCell ref="C18:N18"/>
    <mergeCell ref="E22:F22"/>
    <mergeCell ref="G22:N22"/>
    <mergeCell ref="E24:F24"/>
    <mergeCell ref="H24:N24"/>
    <mergeCell ref="E26:F26"/>
    <mergeCell ref="G26:N26"/>
    <mergeCell ref="E27:F27"/>
    <mergeCell ref="H27:N27"/>
    <mergeCell ref="E28:F28"/>
    <mergeCell ref="G28:N28"/>
    <mergeCell ref="E29:F29"/>
    <mergeCell ref="G29:N29"/>
    <mergeCell ref="E32:F32"/>
    <mergeCell ref="G32:N32"/>
    <mergeCell ref="E33:F33"/>
    <mergeCell ref="H33:N33"/>
    <mergeCell ref="E34:F34"/>
    <mergeCell ref="G34:N34"/>
    <mergeCell ref="E35:F35"/>
    <mergeCell ref="G35:N35"/>
  </mergeCells>
  <phoneticPr fontId="1"/>
  <dataValidations count="2">
    <dataValidation imeMode="halfAlpha" allowBlank="1" showInputMessage="1" showErrorMessage="1" sqref="F3:I3" xr:uid="{051FDEA2-4526-4245-B2A4-BDA23554CC38}"/>
    <dataValidation imeMode="fullAlpha" allowBlank="1" showInputMessage="1" showErrorMessage="1" sqref="I9:N11 I5:N6" xr:uid="{C67E7EAB-9BAE-4AF4-9280-CAA307423329}"/>
  </dataValidations>
  <pageMargins left="0.70866141732283472" right="0.70866141732283472" top="0.74803149606299213" bottom="0.74803149606299213" header="0.31496062992125984" footer="0.31496062992125984"/>
  <pageSetup paperSize="9" scale="88" fitToHeight="0" orientation="portrait" blackAndWhite="1" r:id="rId1"/>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B46DE1-7464-4036-9CC7-5404F61FD788}">
  <dimension ref="A1:BK57"/>
  <sheetViews>
    <sheetView workbookViewId="0">
      <selection activeCell="S6" sqref="S6"/>
    </sheetView>
  </sheetViews>
  <sheetFormatPr defaultRowHeight="18" outlineLevelCol="1"/>
  <cols>
    <col min="1" max="14" width="3.6640625" style="127" customWidth="1" outlineLevel="1"/>
    <col min="15" max="16" width="5.25" style="127" customWidth="1" outlineLevel="1"/>
    <col min="20" max="62" width="4.4140625" customWidth="1"/>
  </cols>
  <sheetData>
    <row r="1" spans="1:63">
      <c r="A1" s="358" t="s">
        <v>226</v>
      </c>
      <c r="B1" s="358"/>
      <c r="C1" s="358" t="s">
        <v>227</v>
      </c>
      <c r="D1" s="358"/>
      <c r="E1" s="358" t="s">
        <v>228</v>
      </c>
      <c r="F1" s="358"/>
      <c r="G1" s="358" t="s">
        <v>229</v>
      </c>
      <c r="H1" s="358"/>
      <c r="I1" s="358" t="s">
        <v>230</v>
      </c>
      <c r="J1" s="358"/>
      <c r="K1" s="358" t="s">
        <v>231</v>
      </c>
      <c r="L1" s="358"/>
      <c r="M1" s="358" t="s">
        <v>232</v>
      </c>
      <c r="N1" s="358"/>
      <c r="O1" s="359" t="s">
        <v>233</v>
      </c>
      <c r="P1" s="359" t="s">
        <v>234</v>
      </c>
      <c r="T1" s="357" t="s">
        <v>235</v>
      </c>
      <c r="U1" s="357"/>
      <c r="V1" s="357"/>
      <c r="W1" s="357"/>
      <c r="X1" s="357"/>
      <c r="Y1" s="357"/>
      <c r="Z1" s="357"/>
      <c r="AA1" s="357"/>
      <c r="AB1" s="357"/>
      <c r="AC1" s="357"/>
      <c r="AD1" s="357"/>
      <c r="AE1" s="357"/>
      <c r="AF1" s="357"/>
      <c r="AG1" s="357"/>
      <c r="AH1" s="357"/>
      <c r="AI1" s="357"/>
      <c r="AJ1" s="357"/>
      <c r="AK1" s="357"/>
      <c r="AL1" s="357"/>
      <c r="AM1" s="357"/>
      <c r="AN1" s="360" t="s">
        <v>236</v>
      </c>
      <c r="AO1" s="361"/>
      <c r="AP1" s="361"/>
      <c r="AQ1" s="361"/>
      <c r="AR1" s="361"/>
      <c r="AS1" s="361"/>
      <c r="AT1" s="361"/>
      <c r="AU1" s="361"/>
      <c r="AV1" s="361"/>
      <c r="AW1" s="361"/>
      <c r="AX1" s="362"/>
      <c r="AY1" s="357" t="s">
        <v>237</v>
      </c>
      <c r="AZ1" s="357"/>
      <c r="BA1" s="357"/>
      <c r="BB1" s="357"/>
      <c r="BC1" s="357"/>
      <c r="BD1" s="357"/>
      <c r="BE1" s="357"/>
      <c r="BF1" s="357"/>
      <c r="BG1" s="357"/>
      <c r="BH1" s="357"/>
      <c r="BI1" s="357"/>
      <c r="BJ1" s="357"/>
    </row>
    <row r="2" spans="1:63">
      <c r="A2" s="358"/>
      <c r="B2" s="358"/>
      <c r="C2" s="358"/>
      <c r="D2" s="358"/>
      <c r="E2" s="358"/>
      <c r="F2" s="358"/>
      <c r="G2" s="358"/>
      <c r="H2" s="358"/>
      <c r="I2" s="358"/>
      <c r="J2" s="358"/>
      <c r="K2" s="358"/>
      <c r="L2" s="358"/>
      <c r="M2" s="358"/>
      <c r="N2" s="358"/>
      <c r="O2" s="359"/>
      <c r="P2" s="359"/>
      <c r="T2" s="121" t="s">
        <v>238</v>
      </c>
      <c r="U2" s="121" t="s">
        <v>239</v>
      </c>
      <c r="V2" s="121" t="s">
        <v>240</v>
      </c>
      <c r="W2" s="121" t="s">
        <v>241</v>
      </c>
      <c r="X2" s="121" t="s">
        <v>242</v>
      </c>
      <c r="Y2" s="121" t="s">
        <v>243</v>
      </c>
      <c r="Z2" s="121" t="s">
        <v>244</v>
      </c>
      <c r="AA2" s="121" t="s">
        <v>245</v>
      </c>
      <c r="AB2" s="121" t="s">
        <v>246</v>
      </c>
      <c r="AC2" s="121" t="s">
        <v>247</v>
      </c>
      <c r="AD2" s="121" t="s">
        <v>248</v>
      </c>
      <c r="AE2" s="121" t="s">
        <v>249</v>
      </c>
      <c r="AF2" s="121" t="s">
        <v>250</v>
      </c>
      <c r="AG2" s="121" t="s">
        <v>251</v>
      </c>
      <c r="AH2" s="121" t="s">
        <v>252</v>
      </c>
      <c r="AI2" s="121" t="s">
        <v>253</v>
      </c>
      <c r="AJ2" s="121" t="s">
        <v>254</v>
      </c>
      <c r="AK2" s="121" t="s">
        <v>255</v>
      </c>
      <c r="AL2" s="121" t="s">
        <v>256</v>
      </c>
      <c r="AM2" s="121" t="s">
        <v>257</v>
      </c>
      <c r="AN2" s="121" t="s">
        <v>238</v>
      </c>
      <c r="AO2" s="121" t="s">
        <v>239</v>
      </c>
      <c r="AP2" s="122" t="s">
        <v>258</v>
      </c>
      <c r="AQ2" s="122" t="s">
        <v>259</v>
      </c>
      <c r="AR2" s="121" t="s">
        <v>260</v>
      </c>
      <c r="AS2" s="121" t="s">
        <v>252</v>
      </c>
      <c r="AT2" s="121" t="s">
        <v>253</v>
      </c>
      <c r="AU2" s="121" t="s">
        <v>254</v>
      </c>
      <c r="AV2" s="121" t="s">
        <v>255</v>
      </c>
      <c r="AW2" s="121" t="s">
        <v>256</v>
      </c>
      <c r="AX2" s="121" t="s">
        <v>257</v>
      </c>
      <c r="AY2" s="121" t="s">
        <v>238</v>
      </c>
      <c r="AZ2" s="121" t="s">
        <v>239</v>
      </c>
      <c r="BA2" s="121" t="s">
        <v>240</v>
      </c>
      <c r="BB2" s="121" t="s">
        <v>241</v>
      </c>
      <c r="BC2" s="121" t="s">
        <v>243</v>
      </c>
      <c r="BD2" s="121" t="s">
        <v>244</v>
      </c>
      <c r="BE2" s="121" t="s">
        <v>251</v>
      </c>
      <c r="BF2" s="121" t="s">
        <v>252</v>
      </c>
      <c r="BG2" s="121" t="s">
        <v>253</v>
      </c>
      <c r="BH2" s="121" t="s">
        <v>254</v>
      </c>
      <c r="BI2" s="121" t="s">
        <v>261</v>
      </c>
      <c r="BJ2" s="121" t="s">
        <v>251</v>
      </c>
    </row>
    <row r="3" spans="1:63">
      <c r="A3" s="123" t="e">
        <f>#REF!</f>
        <v>#REF!</v>
      </c>
      <c r="B3" s="123" t="e">
        <f>#REF!</f>
        <v>#REF!</v>
      </c>
      <c r="C3" s="123" t="e">
        <f>#REF!</f>
        <v>#REF!</v>
      </c>
      <c r="D3" s="123" t="e">
        <f>#REF!</f>
        <v>#REF!</v>
      </c>
      <c r="E3" s="123" t="e">
        <f>#REF!</f>
        <v>#REF!</v>
      </c>
      <c r="F3" s="123" t="e">
        <f>#REF!</f>
        <v>#REF!</v>
      </c>
      <c r="G3" s="123" t="e">
        <f>#REF!</f>
        <v>#REF!</v>
      </c>
      <c r="H3" s="123" t="e">
        <f>#REF!</f>
        <v>#REF!</v>
      </c>
      <c r="I3" s="123" t="e">
        <f>#REF!</f>
        <v>#REF!</v>
      </c>
      <c r="J3" s="123" t="e">
        <f>#REF!</f>
        <v>#REF!</v>
      </c>
      <c r="K3" s="123" t="e">
        <f>#REF!</f>
        <v>#REF!</v>
      </c>
      <c r="L3" s="123" t="e">
        <f>#REF!</f>
        <v>#REF!</v>
      </c>
      <c r="M3" s="123" t="e">
        <f>#REF!</f>
        <v>#REF!</v>
      </c>
      <c r="N3" s="123" t="e">
        <f>#REF!</f>
        <v>#REF!</v>
      </c>
      <c r="O3" s="123" t="e">
        <f>SUM(A3:N3)</f>
        <v>#REF!</v>
      </c>
      <c r="P3" s="123" t="e" cm="1">
        <f t="array" ref="P3:R3">IF('[1]（１）基本情報シート'!F10:H10=O3,"OK","ERROR")</f>
        <v>#REF!</v>
      </c>
      <c r="Q3" t="e">
        <v>#REF!</v>
      </c>
      <c r="R3" t="e">
        <v>#REF!</v>
      </c>
      <c r="T3" s="124">
        <f>IF('[1]（５）活動強化推進事業計画書　※単老のみ'!M12="はい",1,0)</f>
        <v>1</v>
      </c>
      <c r="U3" s="124">
        <f>IF('[1]（５）活動強化推進事業計画書　※単老のみ'!M13="はい",1,0)</f>
        <v>0</v>
      </c>
      <c r="V3" s="124">
        <f>IF('[1]（５）活動強化推進事業計画書　※単老のみ'!M15="はい",1,0)</f>
        <v>1</v>
      </c>
      <c r="W3" s="124">
        <f>IF('[1]（５）活動強化推進事業計画書　※単老のみ'!M16="はい",1,0)</f>
        <v>1</v>
      </c>
      <c r="X3" s="124">
        <f>IF('[1]（５）活動強化推進事業計画書　※単老のみ'!M17="はい",1,0)</f>
        <v>0</v>
      </c>
      <c r="Y3" s="124">
        <f>IF('[1]（５）活動強化推進事業計画書　※単老のみ'!M20="はい",1,0)</f>
        <v>0</v>
      </c>
      <c r="Z3" s="124">
        <f>IF('[1]（５）活動強化推進事業計画書　※単老のみ'!M22="はい",1,0)</f>
        <v>0</v>
      </c>
      <c r="AA3" s="124">
        <f>IF('[1]（５）活動強化推進事業計画書　※単老のみ'!M24="はい",1,0)</f>
        <v>1</v>
      </c>
      <c r="AB3" s="124">
        <f>IF('[1]（５）活動強化推進事業計画書　※単老のみ'!M25="はい",1,0)</f>
        <v>0</v>
      </c>
      <c r="AC3" s="124">
        <f>IF('[1]（５）活動強化推進事業計画書　※単老のみ'!M26="はい",1,0)</f>
        <v>1</v>
      </c>
      <c r="AD3" s="124">
        <f>IF('[1]（５）活動強化推進事業計画書　※単老のみ'!M28="はい",1,0)</f>
        <v>0</v>
      </c>
      <c r="AE3" s="124">
        <f>IF('[1]（５）活動強化推進事業計画書　※単老のみ'!M29="はい",1,0)</f>
        <v>0</v>
      </c>
      <c r="AF3" s="124">
        <f>IF('[1]（５）活動強化推進事業計画書　※単老のみ'!M30="はい",1,0)</f>
        <v>0</v>
      </c>
      <c r="AG3" s="124"/>
      <c r="AH3" s="124"/>
      <c r="AI3" s="124"/>
      <c r="AJ3" s="124"/>
      <c r="AK3" s="124"/>
      <c r="AL3" s="124"/>
      <c r="AM3" s="124"/>
      <c r="AN3" s="124">
        <f>IF('[1]（５）活動強化推進事業計画書　※単老のみ'!M38="はい",1,0)</f>
        <v>0</v>
      </c>
      <c r="AO3" s="124">
        <f>IF('[1]（５）活動強化推進事業計画書　※単老のみ'!M39="はい",1,0)</f>
        <v>0</v>
      </c>
      <c r="AP3" s="124">
        <f>IF('[1]（５）活動強化推進事業計画書　※単老のみ'!M41="はい",1,0)</f>
        <v>0</v>
      </c>
      <c r="AQ3" s="124">
        <f>IF('[1]（５）活動強化推進事業計画書　※単老のみ'!M42="はい",1,0)</f>
        <v>0</v>
      </c>
      <c r="AR3" s="124"/>
      <c r="AS3" s="124"/>
      <c r="AT3" s="124"/>
      <c r="AU3" s="124"/>
      <c r="AV3" s="124"/>
      <c r="AW3" s="124"/>
      <c r="AX3" s="124"/>
      <c r="AY3" s="124">
        <f>IF('[1]（５）活動強化推進事業計画書　※単老のみ'!M50="はい",1,0)</f>
        <v>0</v>
      </c>
      <c r="AZ3" s="124">
        <f>IF('[1]（５）活動強化推進事業計画書　※単老のみ'!M52="はい",1,0)</f>
        <v>1</v>
      </c>
      <c r="BA3" s="124">
        <f>IF('[1]（５）活動強化推進事業計画書　※単老のみ'!M54="はい",1,0)</f>
        <v>1</v>
      </c>
      <c r="BB3" s="124">
        <f>IF('[1]（５）活動強化推進事業計画書　※単老のみ'!M55="はい",1,0)</f>
        <v>0</v>
      </c>
      <c r="BC3" s="124">
        <f>IF('[1]（５）活動強化推進事業計画書　※単老のみ'!M57="はい",1,0)</f>
        <v>0</v>
      </c>
      <c r="BD3" s="124">
        <f>IF('[1]（５）活動強化推進事業計画書　※単老のみ'!M58="はい",1,0)</f>
        <v>1</v>
      </c>
      <c r="BE3" s="124"/>
      <c r="BF3" s="124"/>
      <c r="BG3" s="124"/>
      <c r="BH3" s="124"/>
      <c r="BI3" s="124"/>
      <c r="BJ3" s="124"/>
      <c r="BK3" s="124">
        <f>SUM(T3:BJ3)</f>
        <v>8</v>
      </c>
    </row>
    <row r="4" spans="1:63">
      <c r="A4" s="123" t="e">
        <f t="shared" ref="A4:O4" si="0">SUBTOTAL(9,A3:A3)</f>
        <v>#REF!</v>
      </c>
      <c r="B4" s="123" t="e">
        <f t="shared" si="0"/>
        <v>#REF!</v>
      </c>
      <c r="C4" s="123" t="e">
        <f t="shared" si="0"/>
        <v>#REF!</v>
      </c>
      <c r="D4" s="123" t="e">
        <f t="shared" si="0"/>
        <v>#REF!</v>
      </c>
      <c r="E4" s="123" t="e">
        <f t="shared" si="0"/>
        <v>#REF!</v>
      </c>
      <c r="F4" s="123" t="e">
        <f t="shared" si="0"/>
        <v>#REF!</v>
      </c>
      <c r="G4" s="123" t="e">
        <f t="shared" si="0"/>
        <v>#REF!</v>
      </c>
      <c r="H4" s="123" t="e">
        <f t="shared" si="0"/>
        <v>#REF!</v>
      </c>
      <c r="I4" s="123" t="e">
        <f t="shared" si="0"/>
        <v>#REF!</v>
      </c>
      <c r="J4" s="123" t="e">
        <f t="shared" si="0"/>
        <v>#REF!</v>
      </c>
      <c r="K4" s="123" t="e">
        <f t="shared" si="0"/>
        <v>#REF!</v>
      </c>
      <c r="L4" s="123" t="e">
        <f t="shared" si="0"/>
        <v>#REF!</v>
      </c>
      <c r="M4" s="123" t="e">
        <f t="shared" si="0"/>
        <v>#REF!</v>
      </c>
      <c r="N4" s="123" t="e">
        <f t="shared" si="0"/>
        <v>#REF!</v>
      </c>
      <c r="O4" s="123" t="e">
        <f t="shared" si="0"/>
        <v>#REF!</v>
      </c>
      <c r="P4" s="123" t="e" cm="1">
        <f t="array" ref="P4:R4">IF('[1]（１）基本情報シート'!F10:H10=O4,"OK","ERROR")</f>
        <v>#REF!</v>
      </c>
      <c r="Q4" t="e">
        <v>#REF!</v>
      </c>
      <c r="R4" t="e">
        <v>#REF!</v>
      </c>
      <c r="T4" s="124">
        <f>SUM(T3)</f>
        <v>1</v>
      </c>
      <c r="U4" s="124">
        <f t="shared" ref="U4:AJ4" si="1">SUM(U3)</f>
        <v>0</v>
      </c>
      <c r="V4" s="124">
        <f t="shared" si="1"/>
        <v>1</v>
      </c>
      <c r="W4" s="124">
        <f t="shared" si="1"/>
        <v>1</v>
      </c>
      <c r="X4" s="124">
        <f t="shared" si="1"/>
        <v>0</v>
      </c>
      <c r="Y4" s="124">
        <f t="shared" si="1"/>
        <v>0</v>
      </c>
      <c r="Z4" s="124">
        <f t="shared" si="1"/>
        <v>0</v>
      </c>
      <c r="AA4" s="124">
        <f t="shared" si="1"/>
        <v>1</v>
      </c>
      <c r="AB4" s="124">
        <f t="shared" si="1"/>
        <v>0</v>
      </c>
      <c r="AC4" s="124">
        <f t="shared" si="1"/>
        <v>1</v>
      </c>
      <c r="AD4" s="124">
        <f t="shared" si="1"/>
        <v>0</v>
      </c>
      <c r="AE4" s="124">
        <f t="shared" si="1"/>
        <v>0</v>
      </c>
      <c r="AF4" s="124">
        <f t="shared" si="1"/>
        <v>0</v>
      </c>
      <c r="AG4" s="124">
        <f t="shared" si="1"/>
        <v>0</v>
      </c>
      <c r="AH4" s="124">
        <f t="shared" si="1"/>
        <v>0</v>
      </c>
      <c r="AI4" s="124">
        <f t="shared" si="1"/>
        <v>0</v>
      </c>
      <c r="AJ4" s="124">
        <f t="shared" si="1"/>
        <v>0</v>
      </c>
      <c r="AK4" s="124">
        <f t="shared" ref="AK4:AZ4" si="2">SUM(AK3)</f>
        <v>0</v>
      </c>
      <c r="AL4" s="124">
        <f t="shared" si="2"/>
        <v>0</v>
      </c>
      <c r="AM4" s="124">
        <f t="shared" si="2"/>
        <v>0</v>
      </c>
      <c r="AN4" s="124">
        <f t="shared" si="2"/>
        <v>0</v>
      </c>
      <c r="AO4" s="124">
        <f t="shared" si="2"/>
        <v>0</v>
      </c>
      <c r="AP4" s="124">
        <f t="shared" si="2"/>
        <v>0</v>
      </c>
      <c r="AQ4" s="124">
        <f t="shared" si="2"/>
        <v>0</v>
      </c>
      <c r="AR4" s="124">
        <f t="shared" si="2"/>
        <v>0</v>
      </c>
      <c r="AS4" s="124">
        <f t="shared" si="2"/>
        <v>0</v>
      </c>
      <c r="AT4" s="124">
        <f t="shared" si="2"/>
        <v>0</v>
      </c>
      <c r="AU4" s="124">
        <f t="shared" si="2"/>
        <v>0</v>
      </c>
      <c r="AV4" s="124">
        <f t="shared" si="2"/>
        <v>0</v>
      </c>
      <c r="AW4" s="124">
        <f t="shared" si="2"/>
        <v>0</v>
      </c>
      <c r="AX4" s="124">
        <f t="shared" si="2"/>
        <v>0</v>
      </c>
      <c r="AY4" s="124">
        <f t="shared" si="2"/>
        <v>0</v>
      </c>
      <c r="AZ4" s="124">
        <f t="shared" si="2"/>
        <v>1</v>
      </c>
      <c r="BA4" s="124">
        <f t="shared" ref="BA4:BJ4" si="3">SUM(BA3)</f>
        <v>1</v>
      </c>
      <c r="BB4" s="124">
        <f t="shared" si="3"/>
        <v>0</v>
      </c>
      <c r="BC4" s="124">
        <f t="shared" si="3"/>
        <v>0</v>
      </c>
      <c r="BD4" s="124">
        <f t="shared" si="3"/>
        <v>1</v>
      </c>
      <c r="BE4" s="124">
        <f t="shared" si="3"/>
        <v>0</v>
      </c>
      <c r="BF4" s="124">
        <f t="shared" si="3"/>
        <v>0</v>
      </c>
      <c r="BG4" s="124">
        <f t="shared" si="3"/>
        <v>0</v>
      </c>
      <c r="BH4" s="124">
        <f t="shared" si="3"/>
        <v>0</v>
      </c>
      <c r="BI4" s="124">
        <f t="shared" si="3"/>
        <v>0</v>
      </c>
      <c r="BJ4" s="124">
        <f t="shared" si="3"/>
        <v>0</v>
      </c>
    </row>
    <row r="5" spans="1:63">
      <c r="A5" s="125"/>
      <c r="B5" s="125"/>
      <c r="C5" s="125"/>
      <c r="D5" s="125"/>
      <c r="E5" s="125"/>
      <c r="F5" s="125"/>
      <c r="G5" s="125"/>
      <c r="H5" s="125"/>
      <c r="I5" s="125"/>
      <c r="J5" s="125"/>
      <c r="K5" s="125"/>
      <c r="L5" s="125"/>
      <c r="M5" s="125"/>
      <c r="N5" s="125"/>
      <c r="O5" s="125"/>
      <c r="P5" s="125"/>
    </row>
    <row r="6" spans="1:63">
      <c r="A6" s="125"/>
      <c r="B6" s="125"/>
      <c r="C6" s="125"/>
      <c r="D6" s="125"/>
      <c r="E6" s="125"/>
      <c r="F6" s="125"/>
      <c r="G6" s="125"/>
      <c r="H6" s="125"/>
      <c r="I6" s="125"/>
      <c r="J6" s="125"/>
      <c r="K6" s="125"/>
      <c r="L6" s="125"/>
      <c r="M6" s="125"/>
      <c r="N6" s="125"/>
      <c r="O6" s="125"/>
      <c r="P6" s="125"/>
    </row>
    <row r="7" spans="1:63">
      <c r="A7" s="125"/>
      <c r="B7" s="125"/>
      <c r="C7" s="125"/>
      <c r="D7" s="125"/>
      <c r="E7" s="125"/>
      <c r="F7" s="125"/>
      <c r="G7" s="125"/>
      <c r="H7" s="125" t="s">
        <v>262</v>
      </c>
      <c r="I7" s="125" t="e">
        <f>A4+C4+E4+G4+I4+K4+M4</f>
        <v>#REF!</v>
      </c>
      <c r="J7" s="125"/>
      <c r="K7" s="125"/>
      <c r="L7" s="125"/>
      <c r="M7" s="125"/>
      <c r="N7" s="125"/>
      <c r="O7" s="125"/>
      <c r="P7" s="125"/>
    </row>
    <row r="8" spans="1:63">
      <c r="A8" s="125"/>
      <c r="B8" s="125"/>
      <c r="C8" s="125"/>
      <c r="D8" s="125"/>
      <c r="E8" s="125"/>
      <c r="F8" s="125"/>
      <c r="G8" s="125"/>
      <c r="H8" s="125" t="s">
        <v>263</v>
      </c>
      <c r="I8" s="125" t="e">
        <f>B4+D4+F4+H4+J4+L4+N4</f>
        <v>#REF!</v>
      </c>
      <c r="J8" s="125"/>
      <c r="K8" s="125"/>
      <c r="L8" s="125"/>
      <c r="M8" s="125"/>
      <c r="N8" s="125"/>
      <c r="O8" s="125"/>
      <c r="P8" s="125"/>
    </row>
    <row r="9" spans="1:63">
      <c r="A9" s="125"/>
      <c r="B9" s="125"/>
      <c r="C9" s="125"/>
      <c r="D9" s="125"/>
      <c r="E9" s="125"/>
      <c r="F9" s="125"/>
      <c r="G9" s="125"/>
      <c r="H9" s="125"/>
      <c r="I9" s="125"/>
      <c r="J9" s="125"/>
      <c r="K9" s="125"/>
      <c r="L9" s="125"/>
      <c r="M9" s="125"/>
      <c r="N9" s="125"/>
      <c r="O9" s="125"/>
      <c r="P9" s="125"/>
    </row>
    <row r="10" spans="1:63">
      <c r="A10" s="125"/>
      <c r="B10" s="125"/>
      <c r="C10" s="125"/>
      <c r="D10" s="125"/>
      <c r="E10" s="125"/>
      <c r="F10" s="125"/>
      <c r="G10" s="125"/>
      <c r="H10" s="125"/>
      <c r="I10" s="125"/>
      <c r="J10" s="125"/>
      <c r="K10" s="125"/>
      <c r="L10" s="125"/>
      <c r="M10" s="125"/>
      <c r="N10" s="125"/>
      <c r="O10" s="125"/>
      <c r="P10" s="125"/>
    </row>
    <row r="11" spans="1:63">
      <c r="A11" s="125"/>
      <c r="B11" s="125"/>
      <c r="C11" s="125"/>
      <c r="D11" s="125"/>
      <c r="E11" s="125"/>
      <c r="F11" s="125"/>
      <c r="G11" s="125"/>
      <c r="H11" s="125"/>
      <c r="I11" s="125"/>
      <c r="J11" s="125"/>
      <c r="K11" s="125"/>
      <c r="L11" s="125"/>
      <c r="M11" s="125"/>
      <c r="N11" s="125"/>
      <c r="O11" s="125"/>
      <c r="P11" s="125"/>
    </row>
    <row r="12" spans="1:63">
      <c r="A12" s="125"/>
      <c r="B12" s="125"/>
      <c r="C12" s="125"/>
      <c r="D12" s="125"/>
      <c r="E12" s="125"/>
      <c r="F12" s="125"/>
      <c r="G12" s="125"/>
      <c r="H12" s="125"/>
      <c r="I12" s="125"/>
      <c r="J12" s="125"/>
      <c r="K12" s="125"/>
      <c r="L12" s="125"/>
      <c r="M12" s="125"/>
      <c r="N12" s="125"/>
      <c r="O12" s="125"/>
      <c r="P12" s="125"/>
    </row>
    <row r="13" spans="1:63">
      <c r="A13" s="125"/>
      <c r="B13" s="125"/>
      <c r="C13" s="125"/>
      <c r="D13" s="125"/>
      <c r="E13" s="125"/>
      <c r="F13" s="125"/>
      <c r="G13" s="125"/>
      <c r="H13" s="125"/>
      <c r="I13" s="125"/>
      <c r="J13" s="125"/>
      <c r="K13" s="125"/>
      <c r="L13" s="125"/>
      <c r="M13" s="125"/>
      <c r="N13" s="125"/>
      <c r="O13" s="125"/>
      <c r="P13" s="125"/>
    </row>
    <row r="14" spans="1:63">
      <c r="A14" s="125"/>
      <c r="B14" s="125"/>
      <c r="C14" s="125"/>
      <c r="D14" s="125"/>
      <c r="E14" s="125"/>
      <c r="F14" s="125"/>
      <c r="G14" s="125"/>
      <c r="H14" s="125"/>
      <c r="I14" s="125"/>
      <c r="J14" s="125"/>
      <c r="K14" s="125"/>
      <c r="L14" s="125"/>
      <c r="M14" s="125"/>
      <c r="N14" s="125"/>
      <c r="O14" s="125"/>
      <c r="P14" s="125"/>
    </row>
    <row r="15" spans="1:63">
      <c r="A15" s="125"/>
      <c r="B15" s="125"/>
      <c r="C15" s="125"/>
      <c r="D15" s="125"/>
      <c r="E15" s="125"/>
      <c r="F15" s="125"/>
      <c r="G15" s="125"/>
      <c r="H15" s="125"/>
      <c r="I15" s="125"/>
      <c r="J15" s="125"/>
      <c r="K15" s="125"/>
      <c r="L15" s="125"/>
      <c r="M15" s="125"/>
      <c r="N15" s="125"/>
      <c r="O15" s="125"/>
      <c r="P15" s="125"/>
    </row>
    <row r="16" spans="1:63">
      <c r="A16" s="125"/>
      <c r="B16" s="125"/>
      <c r="C16" s="125"/>
      <c r="D16" s="125"/>
      <c r="E16" s="125"/>
      <c r="F16" s="125"/>
      <c r="G16" s="125"/>
      <c r="H16" s="125"/>
      <c r="I16" s="125"/>
      <c r="J16" s="125"/>
      <c r="K16" s="125"/>
      <c r="L16" s="125"/>
      <c r="M16" s="125"/>
      <c r="N16" s="125"/>
      <c r="O16" s="125"/>
      <c r="P16" s="125"/>
    </row>
    <row r="17" spans="1:16">
      <c r="A17" s="125"/>
      <c r="B17" s="125"/>
      <c r="C17" s="125"/>
      <c r="D17" s="125"/>
      <c r="E17" s="125"/>
      <c r="F17" s="125"/>
      <c r="G17" s="125"/>
      <c r="H17" s="125"/>
      <c r="I17" s="125"/>
      <c r="J17" s="125"/>
      <c r="K17" s="125"/>
      <c r="L17" s="125"/>
      <c r="M17" s="125"/>
      <c r="N17" s="125"/>
      <c r="O17" s="125"/>
      <c r="P17" s="125"/>
    </row>
    <row r="18" spans="1:16">
      <c r="A18" s="125"/>
      <c r="B18" s="125"/>
      <c r="C18" s="125"/>
      <c r="D18" s="125"/>
      <c r="E18" s="125"/>
      <c r="F18" s="125"/>
      <c r="G18" s="125"/>
      <c r="H18" s="125"/>
      <c r="I18" s="125"/>
      <c r="J18" s="125"/>
      <c r="K18" s="125"/>
      <c r="L18" s="125"/>
      <c r="M18" s="125"/>
      <c r="N18" s="125"/>
      <c r="O18" s="125"/>
      <c r="P18" s="125"/>
    </row>
    <row r="19" spans="1:16">
      <c r="A19" s="125"/>
      <c r="B19" s="125"/>
      <c r="C19" s="125"/>
      <c r="D19" s="125"/>
      <c r="E19" s="125"/>
      <c r="F19" s="125"/>
      <c r="G19" s="125"/>
      <c r="H19" s="125"/>
      <c r="I19" s="125"/>
      <c r="J19" s="125"/>
      <c r="K19" s="125"/>
      <c r="L19" s="125"/>
      <c r="M19" s="125"/>
      <c r="N19" s="125"/>
      <c r="O19" s="125"/>
      <c r="P19" s="125"/>
    </row>
    <row r="20" spans="1:16">
      <c r="A20" s="125"/>
      <c r="B20" s="125"/>
      <c r="C20" s="125"/>
      <c r="D20" s="125"/>
      <c r="E20" s="125"/>
      <c r="F20" s="125"/>
      <c r="G20" s="125"/>
      <c r="H20" s="125"/>
      <c r="I20" s="125"/>
      <c r="J20" s="125"/>
      <c r="K20" s="125"/>
      <c r="L20" s="125"/>
      <c r="M20" s="125"/>
      <c r="N20" s="125"/>
      <c r="O20" s="125"/>
      <c r="P20" s="125"/>
    </row>
    <row r="21" spans="1:16">
      <c r="A21" s="125"/>
      <c r="B21" s="125"/>
      <c r="C21" s="125"/>
      <c r="D21" s="125"/>
      <c r="E21" s="125"/>
      <c r="F21" s="125"/>
      <c r="G21" s="125"/>
      <c r="H21" s="125"/>
      <c r="I21" s="125"/>
      <c r="J21" s="125"/>
      <c r="K21" s="125"/>
      <c r="L21" s="125"/>
      <c r="M21" s="125"/>
      <c r="N21" s="125"/>
      <c r="O21" s="125"/>
      <c r="P21" s="125"/>
    </row>
    <row r="22" spans="1:16">
      <c r="A22" s="125"/>
      <c r="B22" s="125"/>
      <c r="C22" s="125"/>
      <c r="D22" s="125"/>
      <c r="E22" s="125"/>
      <c r="F22" s="125"/>
      <c r="G22" s="125"/>
      <c r="H22" s="125"/>
      <c r="I22" s="125"/>
      <c r="J22" s="125"/>
      <c r="K22" s="125"/>
      <c r="L22" s="125"/>
      <c r="M22" s="125"/>
      <c r="N22" s="125"/>
      <c r="O22" s="125"/>
      <c r="P22" s="125"/>
    </row>
    <row r="23" spans="1:16">
      <c r="A23" s="125"/>
      <c r="B23" s="125"/>
      <c r="C23" s="125"/>
      <c r="D23" s="125"/>
      <c r="E23" s="125"/>
      <c r="F23" s="125"/>
      <c r="G23" s="125"/>
      <c r="H23" s="125"/>
      <c r="I23" s="125"/>
      <c r="J23" s="125"/>
      <c r="K23" s="125"/>
      <c r="L23" s="125"/>
      <c r="M23" s="125"/>
      <c r="N23" s="125"/>
      <c r="O23" s="125"/>
      <c r="P23" s="125"/>
    </row>
    <row r="24" spans="1:16">
      <c r="A24" s="125"/>
      <c r="B24" s="125"/>
      <c r="C24" s="125"/>
      <c r="D24" s="125"/>
      <c r="E24" s="125"/>
      <c r="F24" s="125"/>
      <c r="G24" s="125"/>
      <c r="H24" s="125"/>
      <c r="I24" s="125"/>
      <c r="J24" s="125"/>
      <c r="K24" s="125"/>
      <c r="L24" s="125"/>
      <c r="M24" s="125"/>
      <c r="N24" s="125"/>
      <c r="O24" s="125"/>
      <c r="P24" s="125"/>
    </row>
    <row r="25" spans="1:16">
      <c r="A25" s="125"/>
      <c r="B25" s="125"/>
      <c r="C25" s="125"/>
      <c r="D25" s="125"/>
      <c r="E25" s="125"/>
      <c r="F25" s="125"/>
      <c r="G25" s="125"/>
      <c r="H25" s="125"/>
      <c r="I25" s="125"/>
      <c r="J25" s="125"/>
      <c r="K25" s="125"/>
      <c r="L25" s="125"/>
      <c r="M25" s="125"/>
      <c r="N25" s="125"/>
      <c r="O25" s="125"/>
      <c r="P25" s="125"/>
    </row>
    <row r="26" spans="1:16">
      <c r="A26" s="125"/>
      <c r="B26" s="125"/>
      <c r="C26" s="125"/>
      <c r="D26" s="125"/>
      <c r="E26" s="125"/>
      <c r="F26" s="125"/>
      <c r="G26" s="125"/>
      <c r="H26" s="125"/>
      <c r="I26" s="125"/>
      <c r="J26" s="125"/>
      <c r="K26" s="125"/>
      <c r="L26" s="125"/>
      <c r="M26" s="125"/>
      <c r="N26" s="125"/>
      <c r="O26" s="125"/>
      <c r="P26" s="125"/>
    </row>
    <row r="27" spans="1:16">
      <c r="A27" s="125"/>
      <c r="B27" s="125"/>
      <c r="C27" s="125"/>
      <c r="D27" s="125"/>
      <c r="E27" s="125"/>
      <c r="F27" s="125"/>
      <c r="G27" s="125"/>
      <c r="H27" s="125"/>
      <c r="I27" s="125"/>
      <c r="J27" s="125"/>
      <c r="K27" s="125"/>
      <c r="L27" s="125"/>
      <c r="M27" s="125"/>
      <c r="N27" s="125"/>
      <c r="O27" s="125"/>
      <c r="P27" s="125"/>
    </row>
    <row r="28" spans="1:16">
      <c r="A28" s="125"/>
      <c r="B28" s="125"/>
      <c r="C28" s="125"/>
      <c r="D28" s="125"/>
      <c r="E28" s="125"/>
      <c r="F28" s="125"/>
      <c r="G28" s="125"/>
      <c r="H28" s="125"/>
      <c r="I28" s="125"/>
      <c r="J28" s="125"/>
      <c r="K28" s="125"/>
      <c r="L28" s="125"/>
      <c r="M28" s="125"/>
      <c r="N28" s="125"/>
      <c r="O28" s="125"/>
      <c r="P28" s="125"/>
    </row>
    <row r="29" spans="1:16">
      <c r="A29" s="125"/>
      <c r="B29" s="125"/>
      <c r="C29" s="125"/>
      <c r="D29" s="125"/>
      <c r="E29" s="125"/>
      <c r="F29" s="125"/>
      <c r="G29" s="125"/>
      <c r="H29" s="125"/>
      <c r="I29" s="125"/>
      <c r="J29" s="125"/>
      <c r="K29" s="125"/>
      <c r="L29" s="125"/>
      <c r="M29" s="125"/>
      <c r="N29" s="125"/>
      <c r="O29" s="125"/>
      <c r="P29" s="125"/>
    </row>
    <row r="30" spans="1:16">
      <c r="A30" s="125"/>
      <c r="B30" s="125"/>
      <c r="C30" s="125"/>
      <c r="D30" s="125"/>
      <c r="E30" s="125"/>
      <c r="F30" s="125"/>
      <c r="G30" s="125"/>
      <c r="H30" s="125"/>
      <c r="I30" s="125"/>
      <c r="J30" s="125"/>
      <c r="K30" s="125"/>
      <c r="L30" s="125"/>
      <c r="M30" s="125"/>
      <c r="N30" s="125"/>
      <c r="O30" s="125"/>
      <c r="P30" s="125"/>
    </row>
    <row r="31" spans="1:16">
      <c r="A31" s="125"/>
      <c r="B31" s="125"/>
      <c r="C31" s="125"/>
      <c r="D31" s="125"/>
      <c r="E31" s="125"/>
      <c r="F31" s="125"/>
      <c r="G31" s="125"/>
      <c r="H31" s="125"/>
      <c r="I31" s="125"/>
      <c r="J31" s="125"/>
      <c r="K31" s="125"/>
      <c r="L31" s="125"/>
      <c r="M31" s="125"/>
      <c r="N31" s="125"/>
      <c r="O31" s="125"/>
      <c r="P31" s="125"/>
    </row>
    <row r="32" spans="1:16">
      <c r="A32" s="125"/>
      <c r="B32" s="125"/>
      <c r="C32" s="125"/>
      <c r="D32" s="125"/>
      <c r="E32" s="125"/>
      <c r="F32" s="125"/>
      <c r="G32" s="125"/>
      <c r="H32" s="125"/>
      <c r="I32" s="125"/>
      <c r="J32" s="125"/>
      <c r="K32" s="125"/>
      <c r="L32" s="125"/>
      <c r="M32" s="125"/>
      <c r="N32" s="125"/>
      <c r="O32" s="125"/>
      <c r="P32" s="125"/>
    </row>
    <row r="33" spans="1:16">
      <c r="A33" s="125"/>
      <c r="B33" s="125"/>
      <c r="C33" s="125"/>
      <c r="D33" s="125"/>
      <c r="E33" s="125"/>
      <c r="F33" s="125"/>
      <c r="G33" s="125"/>
      <c r="H33" s="125"/>
      <c r="I33" s="125"/>
      <c r="J33" s="125"/>
      <c r="K33" s="125"/>
      <c r="L33" s="125"/>
      <c r="M33" s="125"/>
      <c r="N33" s="125"/>
      <c r="O33" s="125"/>
      <c r="P33" s="125"/>
    </row>
    <row r="34" spans="1:16">
      <c r="A34" s="125"/>
      <c r="B34" s="125"/>
      <c r="C34" s="125"/>
      <c r="D34" s="125"/>
      <c r="E34" s="125"/>
      <c r="F34" s="125"/>
      <c r="G34" s="125"/>
      <c r="H34" s="125"/>
      <c r="I34" s="125"/>
      <c r="J34" s="125"/>
      <c r="K34" s="125"/>
      <c r="L34" s="125"/>
      <c r="M34" s="125"/>
      <c r="N34" s="125"/>
      <c r="O34" s="125"/>
      <c r="P34" s="125"/>
    </row>
    <row r="35" spans="1:16">
      <c r="A35" s="125"/>
      <c r="B35" s="125"/>
      <c r="C35" s="125"/>
      <c r="D35" s="125"/>
      <c r="E35" s="125"/>
      <c r="F35" s="125"/>
      <c r="G35" s="125"/>
      <c r="H35" s="125"/>
      <c r="I35" s="125"/>
      <c r="J35" s="125"/>
      <c r="K35" s="125"/>
      <c r="L35" s="125"/>
      <c r="M35" s="125"/>
      <c r="N35" s="125"/>
      <c r="O35" s="125"/>
      <c r="P35" s="125"/>
    </row>
    <row r="36" spans="1:16">
      <c r="A36" s="125"/>
      <c r="B36" s="125"/>
      <c r="C36" s="125"/>
      <c r="D36" s="125"/>
      <c r="E36" s="125"/>
      <c r="F36" s="125"/>
      <c r="G36" s="125"/>
      <c r="H36" s="125"/>
      <c r="I36" s="125"/>
      <c r="J36" s="125"/>
      <c r="K36" s="125"/>
      <c r="L36" s="125"/>
      <c r="M36" s="125"/>
      <c r="N36" s="125"/>
      <c r="O36" s="125"/>
      <c r="P36" s="125"/>
    </row>
    <row r="37" spans="1:16">
      <c r="A37" s="125"/>
      <c r="B37" s="125"/>
      <c r="C37" s="125"/>
      <c r="D37" s="125"/>
      <c r="E37" s="125"/>
      <c r="F37" s="125"/>
      <c r="G37" s="125"/>
      <c r="H37" s="125"/>
      <c r="I37" s="125"/>
      <c r="J37" s="125"/>
      <c r="K37" s="125"/>
      <c r="L37" s="125"/>
      <c r="M37" s="125"/>
      <c r="N37" s="125"/>
      <c r="O37" s="125"/>
      <c r="P37" s="125"/>
    </row>
    <row r="38" spans="1:16">
      <c r="A38" s="125"/>
      <c r="B38" s="125"/>
      <c r="C38" s="125"/>
      <c r="D38" s="125"/>
      <c r="E38" s="125"/>
      <c r="F38" s="125"/>
      <c r="G38" s="125"/>
      <c r="H38" s="125"/>
      <c r="I38" s="125"/>
      <c r="J38" s="125"/>
      <c r="K38" s="125"/>
      <c r="L38" s="125"/>
      <c r="M38" s="125"/>
      <c r="N38" s="125"/>
      <c r="O38" s="125"/>
      <c r="P38" s="125"/>
    </row>
    <row r="39" spans="1:16">
      <c r="A39" s="125"/>
      <c r="B39" s="125"/>
      <c r="C39" s="125"/>
      <c r="D39" s="125"/>
      <c r="E39" s="125"/>
      <c r="F39" s="125"/>
      <c r="G39" s="125"/>
      <c r="H39" s="125"/>
      <c r="I39" s="125"/>
      <c r="J39" s="125"/>
      <c r="K39" s="125"/>
      <c r="L39" s="125"/>
      <c r="M39" s="125"/>
      <c r="N39" s="125"/>
      <c r="O39" s="125"/>
      <c r="P39" s="125"/>
    </row>
    <row r="40" spans="1:16">
      <c r="A40" s="125"/>
      <c r="B40" s="125"/>
      <c r="C40" s="125"/>
      <c r="D40" s="125"/>
      <c r="E40" s="125"/>
      <c r="F40" s="125"/>
      <c r="G40" s="125"/>
      <c r="H40" s="125"/>
      <c r="I40" s="125"/>
      <c r="J40" s="125"/>
      <c r="K40" s="125"/>
      <c r="L40" s="125"/>
      <c r="M40" s="125"/>
      <c r="N40" s="125"/>
      <c r="O40" s="125"/>
      <c r="P40" s="125"/>
    </row>
    <row r="41" spans="1:16">
      <c r="A41" s="125"/>
      <c r="B41" s="125"/>
      <c r="C41" s="125"/>
      <c r="D41" s="125"/>
      <c r="E41" s="125"/>
      <c r="F41" s="125"/>
      <c r="G41" s="125"/>
      <c r="H41" s="125"/>
      <c r="I41" s="125"/>
      <c r="J41" s="125"/>
      <c r="K41" s="125"/>
      <c r="L41" s="125"/>
      <c r="M41" s="125"/>
      <c r="N41" s="125"/>
      <c r="O41" s="125"/>
      <c r="P41" s="125"/>
    </row>
    <row r="42" spans="1:16">
      <c r="A42" s="125"/>
      <c r="B42" s="125"/>
      <c r="C42" s="125"/>
      <c r="D42" s="125"/>
      <c r="E42" s="125"/>
      <c r="F42" s="125"/>
      <c r="G42" s="125"/>
      <c r="H42" s="125"/>
      <c r="I42" s="125"/>
      <c r="J42" s="125"/>
      <c r="K42" s="125"/>
      <c r="L42" s="125"/>
      <c r="M42" s="125"/>
      <c r="N42" s="125"/>
      <c r="O42" s="125"/>
      <c r="P42" s="125"/>
    </row>
    <row r="43" spans="1:16">
      <c r="A43" s="125"/>
      <c r="B43" s="125"/>
      <c r="C43" s="125"/>
      <c r="D43" s="125"/>
      <c r="E43" s="125"/>
      <c r="F43" s="125"/>
      <c r="G43" s="125"/>
      <c r="H43" s="125"/>
      <c r="I43" s="125"/>
      <c r="J43" s="125"/>
      <c r="K43" s="125"/>
      <c r="L43" s="125"/>
      <c r="M43" s="125"/>
      <c r="N43" s="125"/>
      <c r="O43" s="125"/>
      <c r="P43" s="125"/>
    </row>
    <row r="44" spans="1:16">
      <c r="A44" s="125"/>
      <c r="B44" s="125"/>
      <c r="C44" s="125"/>
      <c r="D44" s="125"/>
      <c r="E44" s="125"/>
      <c r="F44" s="125"/>
      <c r="G44" s="125"/>
      <c r="H44" s="125"/>
      <c r="I44" s="125"/>
      <c r="J44" s="125"/>
      <c r="K44" s="125"/>
      <c r="L44" s="125"/>
      <c r="M44" s="125"/>
      <c r="N44" s="125"/>
      <c r="O44" s="125"/>
      <c r="P44" s="125"/>
    </row>
    <row r="45" spans="1:16">
      <c r="A45" s="125"/>
      <c r="B45" s="125"/>
      <c r="C45" s="125"/>
      <c r="D45" s="125"/>
      <c r="E45" s="125"/>
      <c r="F45" s="125"/>
      <c r="G45" s="125"/>
      <c r="H45" s="125"/>
      <c r="I45" s="125"/>
      <c r="J45" s="125"/>
      <c r="K45" s="125"/>
      <c r="L45" s="125"/>
      <c r="M45" s="125"/>
      <c r="N45" s="125"/>
      <c r="O45" s="125"/>
      <c r="P45" s="125"/>
    </row>
    <row r="46" spans="1:16">
      <c r="A46" s="125"/>
      <c r="B46" s="125"/>
      <c r="C46" s="125"/>
      <c r="D46" s="125"/>
      <c r="E46" s="125"/>
      <c r="F46" s="125"/>
      <c r="G46" s="125"/>
      <c r="H46" s="125"/>
      <c r="I46" s="125"/>
      <c r="J46" s="125"/>
      <c r="K46" s="125"/>
      <c r="L46" s="125"/>
      <c r="M46" s="125"/>
      <c r="N46" s="125"/>
      <c r="O46" s="125"/>
      <c r="P46" s="125"/>
    </row>
    <row r="47" spans="1:16">
      <c r="A47" s="125"/>
      <c r="B47" s="125"/>
      <c r="C47" s="125"/>
      <c r="D47" s="125"/>
      <c r="E47" s="125"/>
      <c r="F47" s="125"/>
      <c r="G47" s="125"/>
      <c r="H47" s="125"/>
      <c r="I47" s="125"/>
      <c r="J47" s="125"/>
      <c r="K47" s="125"/>
      <c r="L47" s="125"/>
      <c r="M47" s="125"/>
      <c r="N47" s="125"/>
      <c r="O47" s="125"/>
      <c r="P47" s="125"/>
    </row>
    <row r="48" spans="1:16">
      <c r="A48" s="125"/>
      <c r="B48" s="125"/>
      <c r="C48" s="125"/>
      <c r="D48" s="125"/>
      <c r="E48" s="125"/>
      <c r="F48" s="125"/>
      <c r="G48" s="125"/>
      <c r="H48" s="125"/>
      <c r="I48" s="125"/>
      <c r="J48" s="125"/>
      <c r="K48" s="125"/>
      <c r="L48" s="125"/>
      <c r="M48" s="125"/>
      <c r="N48" s="125"/>
      <c r="O48" s="125"/>
      <c r="P48" s="125"/>
    </row>
    <row r="49" spans="1:16">
      <c r="A49" s="125"/>
      <c r="B49" s="125"/>
      <c r="C49" s="125"/>
      <c r="D49" s="125"/>
      <c r="E49" s="125"/>
      <c r="F49" s="125"/>
      <c r="G49" s="125"/>
      <c r="H49" s="125"/>
      <c r="I49" s="125"/>
      <c r="J49" s="125"/>
      <c r="K49" s="125"/>
      <c r="L49" s="125"/>
      <c r="M49" s="125"/>
      <c r="N49" s="125"/>
      <c r="O49" s="125"/>
      <c r="P49" s="125"/>
    </row>
    <row r="50" spans="1:16">
      <c r="A50" s="125"/>
      <c r="B50" s="125"/>
      <c r="C50" s="125"/>
      <c r="D50" s="125"/>
      <c r="E50" s="125"/>
      <c r="F50" s="125"/>
      <c r="G50" s="125"/>
      <c r="H50" s="125"/>
      <c r="I50" s="125"/>
      <c r="J50" s="125"/>
      <c r="K50" s="125"/>
      <c r="L50" s="125"/>
      <c r="M50" s="125"/>
      <c r="N50" s="125"/>
      <c r="O50" s="125"/>
      <c r="P50" s="125"/>
    </row>
    <row r="51" spans="1:16">
      <c r="A51" s="125"/>
      <c r="B51" s="125"/>
      <c r="C51" s="125"/>
      <c r="D51" s="125"/>
      <c r="E51" s="125"/>
      <c r="F51" s="125"/>
      <c r="G51" s="125"/>
      <c r="H51" s="125"/>
      <c r="I51" s="125"/>
      <c r="J51" s="125"/>
      <c r="K51" s="125"/>
      <c r="L51" s="125"/>
      <c r="M51" s="125"/>
      <c r="N51" s="125"/>
      <c r="O51" s="125"/>
      <c r="P51" s="126"/>
    </row>
    <row r="52" spans="1:16">
      <c r="A52" s="125"/>
      <c r="B52" s="125"/>
      <c r="C52" s="125"/>
      <c r="D52" s="125"/>
      <c r="E52" s="125"/>
      <c r="F52" s="125"/>
      <c r="G52" s="125"/>
      <c r="H52" s="125"/>
      <c r="I52" s="125"/>
      <c r="J52" s="125"/>
      <c r="K52" s="125"/>
      <c r="L52" s="125"/>
      <c r="M52" s="125"/>
      <c r="N52" s="125"/>
      <c r="O52" s="125"/>
      <c r="P52" s="126"/>
    </row>
    <row r="53" spans="1:16">
      <c r="A53" s="125"/>
      <c r="B53" s="125"/>
      <c r="C53" s="125"/>
      <c r="D53" s="125"/>
      <c r="E53" s="125"/>
      <c r="F53" s="125"/>
      <c r="G53" s="125"/>
      <c r="H53" s="125"/>
      <c r="I53" s="125"/>
      <c r="J53" s="125"/>
      <c r="K53" s="125"/>
      <c r="L53" s="125"/>
      <c r="M53" s="125"/>
      <c r="N53" s="125"/>
      <c r="O53" s="125"/>
    </row>
    <row r="54" spans="1:16">
      <c r="A54" s="125"/>
      <c r="B54" s="125"/>
      <c r="C54" s="125"/>
      <c r="D54" s="125"/>
      <c r="E54" s="125"/>
      <c r="F54" s="125"/>
      <c r="G54" s="125"/>
      <c r="H54" s="125"/>
      <c r="I54" s="125"/>
      <c r="J54" s="125"/>
      <c r="K54" s="125"/>
      <c r="L54" s="125"/>
      <c r="M54" s="125"/>
      <c r="N54" s="125"/>
      <c r="O54" s="125"/>
    </row>
    <row r="55" spans="1:16">
      <c r="A55" s="125"/>
      <c r="B55" s="125"/>
      <c r="C55" s="125"/>
      <c r="D55" s="125"/>
      <c r="E55" s="125"/>
      <c r="F55" s="125"/>
      <c r="G55" s="125"/>
      <c r="H55" s="125"/>
      <c r="I55" s="125"/>
      <c r="J55" s="125"/>
      <c r="K55" s="125"/>
      <c r="L55" s="125"/>
      <c r="M55" s="125"/>
      <c r="N55" s="125"/>
      <c r="O55" s="125"/>
    </row>
    <row r="56" spans="1:16">
      <c r="A56" s="126"/>
      <c r="B56" s="126"/>
      <c r="C56" s="126"/>
      <c r="D56" s="126"/>
      <c r="E56" s="126"/>
      <c r="F56" s="126"/>
      <c r="G56" s="126"/>
      <c r="H56" s="126"/>
      <c r="I56" s="126"/>
      <c r="J56" s="126"/>
      <c r="K56" s="126"/>
      <c r="L56" s="126"/>
      <c r="M56" s="126"/>
      <c r="N56" s="126"/>
      <c r="O56" s="126"/>
    </row>
    <row r="57" spans="1:16">
      <c r="A57" s="126"/>
      <c r="B57" s="126"/>
      <c r="C57" s="126"/>
      <c r="D57" s="126"/>
      <c r="E57" s="126"/>
      <c r="F57" s="126"/>
      <c r="G57" s="126"/>
      <c r="H57" s="126"/>
      <c r="I57" s="126"/>
      <c r="J57" s="126"/>
      <c r="K57" s="126"/>
      <c r="L57" s="126"/>
      <c r="M57" s="126"/>
      <c r="N57" s="126"/>
      <c r="O57" s="126"/>
    </row>
  </sheetData>
  <mergeCells count="12">
    <mergeCell ref="AY1:BJ1"/>
    <mergeCell ref="A1:B2"/>
    <mergeCell ref="C1:D2"/>
    <mergeCell ref="E1:F2"/>
    <mergeCell ref="G1:H2"/>
    <mergeCell ref="I1:J2"/>
    <mergeCell ref="K1:L2"/>
    <mergeCell ref="M1:N2"/>
    <mergeCell ref="O1:O2"/>
    <mergeCell ref="P1:P2"/>
    <mergeCell ref="T1:AM1"/>
    <mergeCell ref="AN1:AX1"/>
  </mergeCells>
  <phoneticPr fontId="1"/>
  <dataValidations count="1">
    <dataValidation imeMode="off" allowBlank="1" showInputMessage="1" showErrorMessage="1" sqref="A3:P1048576 T3:BJ4 BK3" xr:uid="{E8236163-BE80-4691-962D-941C34D1D96B}"/>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8</vt:i4>
      </vt:variant>
    </vt:vector>
  </HeadingPairs>
  <TitlesOfParts>
    <vt:vector size="17" baseType="lpstr">
      <vt:lpstr>入力の際の注意事項</vt:lpstr>
      <vt:lpstr>（１）基本情報シート</vt:lpstr>
      <vt:lpstr>（２）申請書</vt:lpstr>
      <vt:lpstr>（３）事業計画書</vt:lpstr>
      <vt:lpstr>（４）収入支出予算書</vt:lpstr>
      <vt:lpstr>（５）活動強化推進事業計画書　※単老のみ</vt:lpstr>
      <vt:lpstr>（６）請求書（単位老人クラブ用） </vt:lpstr>
      <vt:lpstr>（７）請求書（地域老人クラブ用）</vt:lpstr>
      <vt:lpstr>集計表</vt:lpstr>
      <vt:lpstr>'（２）申請書'!Print_Area</vt:lpstr>
      <vt:lpstr>'（３）事業計画書'!Print_Area</vt:lpstr>
      <vt:lpstr>'（４）収入支出予算書'!Print_Area</vt:lpstr>
      <vt:lpstr>'（５）活動強化推進事業計画書　※単老のみ'!Print_Area</vt:lpstr>
      <vt:lpstr>'（６）請求書（単位老人クラブ用） '!Print_Area</vt:lpstr>
      <vt:lpstr>'（７）請求書（地域老人クラブ用）'!Print_Area</vt:lpstr>
      <vt:lpstr>単位老人クラブ</vt:lpstr>
      <vt:lpstr>地域老人クラブ</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cp:lastPrinted>2026-05-08T09:43:42Z</cp:lastPrinted>
  <dcterms:created xsi:type="dcterms:W3CDTF">2025-07-08T05:48:00Z</dcterms:created>
  <dcterms:modified xsi:type="dcterms:W3CDTF">2026-05-08T10:21:08Z</dcterms:modified>
</cp:coreProperties>
</file>