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10.79.176.19\組織\産業経済部\商工振興課\☆571【令和6年度】物価高騰対応重点支援地方臨時交付金\01 物価高騰対策支援金（令和７年受付分）\02様式\04新規起業特例\特例個人事業主\"/>
    </mc:Choice>
  </mc:AlternateContent>
  <xr:revisionPtr revIDLastSave="0" documentId="8_{2EB5E22A-D323-4322-81FB-76DD8ADB068B}" xr6:coauthVersionLast="36" xr6:coauthVersionMax="36" xr10:uidLastSave="{00000000-0000-0000-0000-000000000000}"/>
  <bookViews>
    <workbookView xWindow="0" yWindow="0" windowWidth="20490" windowHeight="8475" tabRatio="844" xr2:uid="{00000000-000D-0000-FFFF-FFFF00000000}"/>
  </bookViews>
  <sheets>
    <sheet name="㋐要件確認" sheetId="13" r:id="rId1"/>
    <sheet name="㋑事業者基本情報" sheetId="8" r:id="rId2"/>
    <sheet name="㋒同意事項および提出書類" sheetId="11" r:id="rId3"/>
    <sheet name="①支援金交付申請書兼請求書" sheetId="3" r:id="rId4"/>
    <sheet name="②売上総利益率または営業利益率の減少状況" sheetId="12" r:id="rId5"/>
  </sheets>
  <definedNames>
    <definedName name="_xlnm.Print_Area" localSheetId="3">①支援金交付申請書兼請求書!$A$1:$AE$48</definedName>
    <definedName name="_xlnm.Print_Area" localSheetId="4">②売上総利益率または営業利益率の減少状況!$A$1:$AG$59</definedName>
    <definedName name="_xlnm.Print_Area" localSheetId="0">'㋐要件確認'!$A$1:$AZ$96</definedName>
    <definedName name="_xlnm.Print_Area" localSheetId="1">'㋑事業者基本情報'!$A$1:$AW$55</definedName>
    <definedName name="_xlnm.Print_Area" localSheetId="2">'㋒同意事項および提出書類'!$A$1:$AX$61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7" i="8" l="1"/>
  <c r="B22" i="13"/>
  <c r="K82" i="13" l="1"/>
  <c r="S44" i="12"/>
  <c r="S25" i="12"/>
  <c r="K80" i="13" l="1"/>
  <c r="AC6" i="3" l="1"/>
  <c r="Z6" i="3"/>
  <c r="AD50" i="12" l="1"/>
  <c r="AD49" i="12"/>
  <c r="AD48" i="12"/>
  <c r="AD47" i="12"/>
  <c r="AD46" i="12"/>
  <c r="AD45" i="12"/>
  <c r="AD44" i="12"/>
  <c r="AD41" i="12"/>
  <c r="AD40" i="12"/>
  <c r="AD39" i="12"/>
  <c r="AD38" i="12"/>
  <c r="AD37" i="12"/>
  <c r="AD36" i="12"/>
  <c r="AD35" i="12"/>
  <c r="AD23" i="12"/>
  <c r="AD22" i="12"/>
  <c r="AD21" i="12"/>
  <c r="AD20" i="12"/>
  <c r="AD19" i="12"/>
  <c r="AD18" i="12"/>
  <c r="AD17" i="12"/>
  <c r="BC77" i="13"/>
  <c r="F44" i="12"/>
  <c r="A34" i="12"/>
  <c r="A17" i="12"/>
  <c r="F25" i="12"/>
  <c r="A12" i="12"/>
  <c r="N47" i="11"/>
  <c r="B85" i="13"/>
  <c r="N36" i="12" s="1"/>
  <c r="AA43" i="12" l="1"/>
  <c r="N19" i="12"/>
  <c r="AJ47" i="11"/>
  <c r="B74" i="13"/>
  <c r="AB47" i="11" l="1"/>
  <c r="N34" i="12"/>
  <c r="N17" i="12"/>
  <c r="AA34" i="12"/>
  <c r="K93" i="13"/>
  <c r="BC92" i="13"/>
  <c r="K91" i="13"/>
  <c r="K89" i="13"/>
  <c r="BC88" i="13"/>
  <c r="A57" i="13"/>
  <c r="S39" i="12" l="1"/>
  <c r="S21" i="12"/>
  <c r="BC81" i="13" l="1"/>
  <c r="S49" i="12" s="1"/>
  <c r="K78" i="13"/>
  <c r="K64" i="13"/>
  <c r="BC63" i="13"/>
  <c r="K60" i="13"/>
  <c r="BC59" i="13"/>
  <c r="Q17" i="13"/>
  <c r="F49" i="12" l="1"/>
  <c r="L12" i="12"/>
  <c r="B52" i="13"/>
  <c r="F39" i="12"/>
  <c r="F21" i="12"/>
  <c r="B70" i="13"/>
  <c r="A42" i="3"/>
  <c r="I19" i="3"/>
  <c r="Q18" i="3"/>
  <c r="P18" i="3"/>
  <c r="O18" i="3"/>
  <c r="N18" i="3"/>
  <c r="L18" i="3"/>
  <c r="K18" i="3"/>
  <c r="J18" i="3"/>
  <c r="I17" i="3"/>
  <c r="B7" i="11"/>
  <c r="K15" i="11"/>
  <c r="AH11" i="8"/>
  <c r="AH10" i="8"/>
  <c r="AH7" i="8"/>
  <c r="C44" i="11" l="1"/>
  <c r="B27" i="11" s="1"/>
  <c r="AD41" i="8" l="1"/>
  <c r="AD51" i="8" l="1"/>
  <c r="AD48" i="8"/>
  <c r="AD45" i="8"/>
  <c r="AD43" i="8"/>
  <c r="AD39" i="8"/>
  <c r="AH32" i="8"/>
  <c r="AH24" i="8"/>
  <c r="AH19" i="8"/>
  <c r="AH17" i="8"/>
  <c r="AH15" i="8"/>
  <c r="AH13" i="8"/>
  <c r="B37" i="8" l="1"/>
  <c r="B5" i="8"/>
  <c r="Z13" i="11"/>
  <c r="K17" i="11"/>
  <c r="B54" i="8" l="1"/>
  <c r="AH30" i="8"/>
  <c r="A46" i="3" l="1"/>
  <c r="A44" i="3"/>
  <c r="S5" i="12" l="1"/>
  <c r="F5" i="12"/>
  <c r="F4" i="12"/>
  <c r="A40" i="3"/>
  <c r="I34" i="3"/>
  <c r="I33" i="3"/>
  <c r="AD32" i="3"/>
  <c r="AB32" i="3"/>
  <c r="Z32" i="3"/>
  <c r="X32" i="3"/>
  <c r="V32" i="3"/>
  <c r="T32" i="3"/>
  <c r="R32" i="3"/>
  <c r="I32" i="3"/>
  <c r="I31" i="3"/>
  <c r="I30" i="3"/>
  <c r="P27" i="3"/>
  <c r="P26" i="3"/>
  <c r="P25" i="3"/>
  <c r="P24" i="3"/>
  <c r="P23" i="3"/>
  <c r="P22" i="3"/>
  <c r="I21" i="3"/>
  <c r="I20" i="3"/>
  <c r="Q16" i="3"/>
  <c r="P16" i="3"/>
  <c r="O16" i="3"/>
  <c r="N16" i="3"/>
  <c r="L16" i="3"/>
  <c r="K16" i="3"/>
  <c r="J16" i="3"/>
  <c r="W12" i="12" l="1"/>
  <c r="BA52" i="11"/>
  <c r="AF12" i="12" l="1"/>
  <c r="AT59" i="13" s="1"/>
  <c r="B52" i="11"/>
  <c r="S54" i="12"/>
  <c r="F54" i="12"/>
  <c r="S29" i="12"/>
  <c r="F29" i="12"/>
  <c r="AS62" i="13" l="1"/>
  <c r="AS60" i="13"/>
  <c r="B53" i="13"/>
  <c r="AB54" i="12"/>
  <c r="AJ54" i="12" s="1"/>
  <c r="AT88" i="13" s="1"/>
  <c r="AB29" i="12"/>
  <c r="AJ29" i="12" s="1"/>
  <c r="AT77" i="13" s="1"/>
  <c r="AS78" i="13" l="1"/>
  <c r="AS80" i="13"/>
  <c r="B71" i="13"/>
  <c r="AR89" i="13"/>
  <c r="F59" i="12"/>
  <c r="BC95" i="13" l="1"/>
  <c r="B95" i="13"/>
  <c r="Q59" i="12"/>
  <c r="AC59" i="12" s="1"/>
  <c r="AH22" i="8" l="1"/>
  <c r="AZ54" i="8" l="1"/>
  <c r="B53" i="11" l="1"/>
  <c r="BA53" i="11"/>
</calcChain>
</file>

<file path=xl/sharedStrings.xml><?xml version="1.0" encoding="utf-8"?>
<sst xmlns="http://schemas.openxmlformats.org/spreadsheetml/2006/main" count="433" uniqueCount="246">
  <si>
    <t>日</t>
    <rPh sb="0" eb="1">
      <t>ヒ</t>
    </rPh>
    <phoneticPr fontId="1"/>
  </si>
  <si>
    <t>月</t>
    <rPh sb="0" eb="1">
      <t>ガツ</t>
    </rPh>
    <phoneticPr fontId="1"/>
  </si>
  <si>
    <t>年</t>
    <rPh sb="0" eb="1">
      <t>ネン</t>
    </rPh>
    <phoneticPr fontId="1"/>
  </si>
  <si>
    <t>令和</t>
    <rPh sb="0" eb="2">
      <t>レイワ</t>
    </rPh>
    <phoneticPr fontId="1"/>
  </si>
  <si>
    <t>丹波市長　　林　　時彦　　様</t>
    <rPh sb="0" eb="4">
      <t>タンバシチョウ</t>
    </rPh>
    <rPh sb="6" eb="7">
      <t>ハヤシ</t>
    </rPh>
    <rPh sb="9" eb="11">
      <t>トキヒコ</t>
    </rPh>
    <rPh sb="13" eb="14">
      <t>サマ</t>
    </rPh>
    <phoneticPr fontId="1"/>
  </si>
  <si>
    <t>電話番号</t>
    <rPh sb="0" eb="4">
      <t>デンワバンゴウ</t>
    </rPh>
    <phoneticPr fontId="1"/>
  </si>
  <si>
    <t>発行責任者</t>
    <rPh sb="0" eb="5">
      <t>ハッコウセキニンシャ</t>
    </rPh>
    <phoneticPr fontId="1"/>
  </si>
  <si>
    <t>円</t>
    <rPh sb="0" eb="1">
      <t>エン</t>
    </rPh>
    <phoneticPr fontId="1"/>
  </si>
  <si>
    <t>【請求者】</t>
    <rPh sb="1" eb="4">
      <t>セイキュウシャ</t>
    </rPh>
    <phoneticPr fontId="1"/>
  </si>
  <si>
    <t>代表者名</t>
    <rPh sb="0" eb="4">
      <t>ダイヒョウシャメイ</t>
    </rPh>
    <phoneticPr fontId="1"/>
  </si>
  <si>
    <t>〒</t>
    <phoneticPr fontId="1"/>
  </si>
  <si>
    <t>氏名</t>
    <rPh sb="0" eb="2">
      <t>シメイ</t>
    </rPh>
    <phoneticPr fontId="1"/>
  </si>
  <si>
    <t>電子メール</t>
    <rPh sb="0" eb="2">
      <t>デンシ</t>
    </rPh>
    <phoneticPr fontId="1"/>
  </si>
  <si>
    <t>【振込先】</t>
    <rPh sb="1" eb="4">
      <t>フリコミサキ</t>
    </rPh>
    <phoneticPr fontId="1"/>
  </si>
  <si>
    <t>金融機関名</t>
    <rPh sb="0" eb="4">
      <t>キンユウキカン</t>
    </rPh>
    <rPh sb="4" eb="5">
      <t>ナ</t>
    </rPh>
    <phoneticPr fontId="1"/>
  </si>
  <si>
    <t>口座名義</t>
    <rPh sb="0" eb="2">
      <t>コウザ</t>
    </rPh>
    <rPh sb="2" eb="4">
      <t>メイギ</t>
    </rPh>
    <phoneticPr fontId="1"/>
  </si>
  <si>
    <t>（フリガナ）</t>
    <phoneticPr fontId="1"/>
  </si>
  <si>
    <t>【同意事項】</t>
    <phoneticPr fontId="1"/>
  </si>
  <si>
    <t>申請時において事業を経営し、支援金受給後も引き続き当該事業を継続する意思がある。</t>
    <phoneticPr fontId="1"/>
  </si>
  <si>
    <t>市税を滞納していない。</t>
    <phoneticPr fontId="1"/>
  </si>
  <si>
    <t>売上高</t>
    <rPh sb="0" eb="2">
      <t>ウリアゲ</t>
    </rPh>
    <rPh sb="2" eb="3">
      <t>ダカ</t>
    </rPh>
    <phoneticPr fontId="1"/>
  </si>
  <si>
    <t>売上原価</t>
    <rPh sb="0" eb="2">
      <t>ウリアゲ</t>
    </rPh>
    <rPh sb="2" eb="4">
      <t>ゲンカ</t>
    </rPh>
    <phoneticPr fontId="1"/>
  </si>
  <si>
    <t>担当者</t>
    <rPh sb="0" eb="3">
      <t>タントウシャ</t>
    </rPh>
    <phoneticPr fontId="1"/>
  </si>
  <si>
    <t>口座種別</t>
    <rPh sb="0" eb="4">
      <t>コウザシュベツ</t>
    </rPh>
    <phoneticPr fontId="1"/>
  </si>
  <si>
    <t>口座名義（フリガナ）</t>
    <rPh sb="0" eb="4">
      <t>コウザメイギ</t>
    </rPh>
    <phoneticPr fontId="1"/>
  </si>
  <si>
    <t>業種</t>
    <rPh sb="0" eb="2">
      <t>ギョウシュ</t>
    </rPh>
    <phoneticPr fontId="1"/>
  </si>
  <si>
    <t>従業員数</t>
    <rPh sb="0" eb="4">
      <t>ジュウギョウインカズ</t>
    </rPh>
    <phoneticPr fontId="1"/>
  </si>
  <si>
    <t>人</t>
    <rPh sb="0" eb="1">
      <t>ニン</t>
    </rPh>
    <phoneticPr fontId="1"/>
  </si>
  <si>
    <t>申請日</t>
    <rPh sb="0" eb="2">
      <t>シンセイ</t>
    </rPh>
    <rPh sb="2" eb="3">
      <t>ヒ</t>
    </rPh>
    <phoneticPr fontId="1"/>
  </si>
  <si>
    <t>１．交付申請（請求）額　　　</t>
  </si>
  <si>
    <t>金融機関名</t>
    <rPh sb="0" eb="5">
      <t>キンユウキカンナ</t>
    </rPh>
    <phoneticPr fontId="1"/>
  </si>
  <si>
    <t>口座番号</t>
    <rPh sb="0" eb="2">
      <t>コウザ</t>
    </rPh>
    <rPh sb="2" eb="4">
      <t>バンゴウ</t>
    </rPh>
    <phoneticPr fontId="1"/>
  </si>
  <si>
    <t>要件１</t>
    <rPh sb="0" eb="2">
      <t>ヨウケン</t>
    </rPh>
    <phoneticPr fontId="1"/>
  </si>
  <si>
    <t>＝</t>
    <phoneticPr fontId="1"/>
  </si>
  <si>
    <t>要件２</t>
    <rPh sb="0" eb="2">
      <t>ヨウケン</t>
    </rPh>
    <phoneticPr fontId="1"/>
  </si>
  <si>
    <t>％</t>
    <phoneticPr fontId="1"/>
  </si>
  <si>
    <t>月</t>
    <phoneticPr fontId="1"/>
  </si>
  <si>
    <t>※７桁で入力してください。７桁未満の場合は、前に０を付けて７桁にしてください。</t>
    <rPh sb="2" eb="3">
      <t>ケタ</t>
    </rPh>
    <rPh sb="4" eb="6">
      <t>ニュウリョク</t>
    </rPh>
    <rPh sb="14" eb="15">
      <t>ケタ</t>
    </rPh>
    <rPh sb="15" eb="17">
      <t>ミマン</t>
    </rPh>
    <rPh sb="18" eb="20">
      <t>バアイ</t>
    </rPh>
    <rPh sb="22" eb="23">
      <t>マエ</t>
    </rPh>
    <rPh sb="26" eb="27">
      <t>ツ</t>
    </rPh>
    <rPh sb="30" eb="31">
      <t>ケタ</t>
    </rPh>
    <phoneticPr fontId="1"/>
  </si>
  <si>
    <t>丹波市中小企業者物価高騰対策支援金交付申請書兼請求書</t>
    <phoneticPr fontId="1"/>
  </si>
  <si>
    <t>※プルダウンから選択してください。</t>
    <rPh sb="8" eb="10">
      <t>センタク</t>
    </rPh>
    <phoneticPr fontId="1"/>
  </si>
  <si>
    <t>※0人の場合は、0と入力してください。</t>
    <rPh sb="2" eb="3">
      <t>ニン</t>
    </rPh>
    <phoneticPr fontId="1"/>
  </si>
  <si>
    <t>丹波市役所　商工振興課</t>
    <rPh sb="0" eb="3">
      <t>タンバシ</t>
    </rPh>
    <rPh sb="3" eb="5">
      <t>ヤクショ</t>
    </rPh>
    <rPh sb="6" eb="11">
      <t>ショウコウシンコウカ</t>
    </rPh>
    <phoneticPr fontId="1"/>
  </si>
  <si>
    <t>〒669-4192　丹波市春日町黒井811</t>
    <rPh sb="10" eb="13">
      <t>タンバシ</t>
    </rPh>
    <rPh sb="13" eb="18">
      <t>カスガチョウクロイ</t>
    </rPh>
    <phoneticPr fontId="1"/>
  </si>
  <si>
    <t>TEL:（0795）74-1464</t>
    <phoneticPr fontId="1"/>
  </si>
  <si>
    <t>－</t>
    <phoneticPr fontId="1"/>
  </si>
  <si>
    <t>判定</t>
    <rPh sb="0" eb="2">
      <t>ハンテイ</t>
    </rPh>
    <phoneticPr fontId="1"/>
  </si>
  <si>
    <t>中小企業基本法第２条第１項各号のいずれかに規定する中小企業者である。（第１次産業（農林業）を含む。）</t>
    <rPh sb="35" eb="36">
      <t>ダイ</t>
    </rPh>
    <rPh sb="37" eb="38">
      <t>ジ</t>
    </rPh>
    <rPh sb="38" eb="40">
      <t>サンギョウ</t>
    </rPh>
    <rPh sb="41" eb="44">
      <t>ノウリンギョウ</t>
    </rPh>
    <rPh sb="46" eb="47">
      <t>フク</t>
    </rPh>
    <phoneticPr fontId="1"/>
  </si>
  <si>
    <t>風営法第２条第５項及び第13項に規定する性風俗関連特殊営業、または当該営業に係る接客業務受託営業を行う者でない。</t>
    <phoneticPr fontId="1"/>
  </si>
  <si>
    <t>経費
（販売管理費）</t>
    <rPh sb="0" eb="2">
      <t>ケイヒ</t>
    </rPh>
    <rPh sb="4" eb="9">
      <t>ハンバイカンリヒ</t>
    </rPh>
    <phoneticPr fontId="1"/>
  </si>
  <si>
    <t>【申請窓口・お問い合わせ】</t>
    <rPh sb="1" eb="3">
      <t>シンセイ</t>
    </rPh>
    <rPh sb="3" eb="5">
      <t>マドグチ</t>
    </rPh>
    <rPh sb="7" eb="8">
      <t>ト</t>
    </rPh>
    <rPh sb="9" eb="10">
      <t>ア</t>
    </rPh>
    <phoneticPr fontId="1"/>
  </si>
  <si>
    <t>従業員数</t>
    <rPh sb="0" eb="4">
      <t>ジュウギョウインスウ</t>
    </rPh>
    <phoneticPr fontId="1"/>
  </si>
  <si>
    <t>合 計 額</t>
    <rPh sb="0" eb="1">
      <t>ア</t>
    </rPh>
    <rPh sb="2" eb="3">
      <t>ケイ</t>
    </rPh>
    <rPh sb="4" eb="5">
      <t>ガク</t>
    </rPh>
    <phoneticPr fontId="1"/>
  </si>
  <si>
    <t>＋</t>
    <phoneticPr fontId="1"/>
  </si>
  <si>
    <t>①ー②</t>
    <phoneticPr fontId="1"/>
  </si>
  <si>
    <r>
      <rPr>
        <b/>
        <sz val="18"/>
        <color theme="1"/>
        <rFont val="HGｺﾞｼｯｸE"/>
        <family val="3"/>
        <charset val="128"/>
      </rPr>
      <t xml:space="preserve">B </t>
    </r>
    <r>
      <rPr>
        <sz val="12"/>
        <color theme="1"/>
        <rFont val="Yu Gothic UI"/>
        <family val="3"/>
        <charset val="128"/>
      </rPr>
      <t>売上原価</t>
    </r>
    <r>
      <rPr>
        <sz val="12"/>
        <color theme="1"/>
        <rFont val="ＭＳ Ｐゴシック"/>
        <family val="3"/>
        <charset val="128"/>
      </rPr>
      <t>　</t>
    </r>
    <rPh sb="2" eb="6">
      <t>ウリアゲゲンカ</t>
    </rPh>
    <phoneticPr fontId="1"/>
  </si>
  <si>
    <r>
      <rPr>
        <b/>
        <sz val="14"/>
        <color theme="1"/>
        <rFont val="HGｺﾞｼｯｸE"/>
        <family val="3"/>
        <charset val="128"/>
      </rPr>
      <t>　</t>
    </r>
    <r>
      <rPr>
        <b/>
        <sz val="18"/>
        <color theme="1"/>
        <rFont val="HGｺﾞｼｯｸE"/>
        <family val="3"/>
        <charset val="128"/>
      </rPr>
      <t>C</t>
    </r>
    <r>
      <rPr>
        <b/>
        <sz val="12"/>
        <color theme="1"/>
        <rFont val="ＭＳ Ｐゴシック"/>
        <family val="3"/>
        <charset val="128"/>
      </rPr>
      <t xml:space="preserve"> </t>
    </r>
    <r>
      <rPr>
        <sz val="12"/>
        <color theme="1"/>
        <rFont val="Yu Gothic UI"/>
        <family val="3"/>
        <charset val="128"/>
      </rPr>
      <t>経費（販売管理費）</t>
    </r>
    <r>
      <rPr>
        <sz val="12"/>
        <color theme="1"/>
        <rFont val="ＭＳ Ｐゴシック"/>
        <family val="3"/>
        <charset val="128"/>
      </rPr>
      <t xml:space="preserve"> </t>
    </r>
    <rPh sb="3" eb="5">
      <t>ケイヒ</t>
    </rPh>
    <rPh sb="6" eb="11">
      <t>ハンバイカンリヒ</t>
    </rPh>
    <phoneticPr fontId="1"/>
  </si>
  <si>
    <r>
      <rPr>
        <b/>
        <sz val="16"/>
        <color theme="1"/>
        <rFont val="HGｺﾞｼｯｸE"/>
        <family val="3"/>
        <charset val="128"/>
      </rPr>
      <t>Ａ</t>
    </r>
    <r>
      <rPr>
        <sz val="11"/>
        <color theme="1"/>
        <rFont val="Yu Gothic UI"/>
        <family val="3"/>
        <charset val="128"/>
      </rPr>
      <t>売上高</t>
    </r>
    <rPh sb="1" eb="4">
      <t>ウリアゲダカ</t>
    </rPh>
    <phoneticPr fontId="1"/>
  </si>
  <si>
    <r>
      <rPr>
        <b/>
        <sz val="16"/>
        <color theme="1"/>
        <rFont val="HGｺﾞｼｯｸE"/>
        <family val="3"/>
        <charset val="128"/>
      </rPr>
      <t>Ｂ</t>
    </r>
    <r>
      <rPr>
        <sz val="11"/>
        <color theme="1"/>
        <rFont val="Yu Gothic UI"/>
        <family val="3"/>
        <charset val="128"/>
      </rPr>
      <t>売上原価</t>
    </r>
    <rPh sb="1" eb="3">
      <t>ウリアゲ</t>
    </rPh>
    <rPh sb="3" eb="5">
      <t>ゲンカ</t>
    </rPh>
    <phoneticPr fontId="1"/>
  </si>
  <si>
    <r>
      <rPr>
        <b/>
        <sz val="16"/>
        <color theme="1"/>
        <rFont val="HGｺﾞｼｯｸE"/>
        <family val="3"/>
        <charset val="128"/>
      </rPr>
      <t>ａ</t>
    </r>
    <r>
      <rPr>
        <sz val="11"/>
        <color theme="1"/>
        <rFont val="Yu Gothic UI"/>
        <family val="3"/>
        <charset val="128"/>
      </rPr>
      <t>売上高</t>
    </r>
    <rPh sb="1" eb="4">
      <t>ウリアゲダカ</t>
    </rPh>
    <phoneticPr fontId="1"/>
  </si>
  <si>
    <r>
      <rPr>
        <b/>
        <sz val="16"/>
        <color theme="1"/>
        <rFont val="HGｺﾞｼｯｸE"/>
        <family val="3"/>
        <charset val="128"/>
      </rPr>
      <t>ｂ</t>
    </r>
    <r>
      <rPr>
        <sz val="11"/>
        <color theme="1"/>
        <rFont val="Yu Gothic UI"/>
        <family val="3"/>
        <charset val="128"/>
      </rPr>
      <t>売上原価</t>
    </r>
    <rPh sb="1" eb="3">
      <t>ウリアゲ</t>
    </rPh>
    <rPh sb="3" eb="5">
      <t>ゲンカ</t>
    </rPh>
    <phoneticPr fontId="1"/>
  </si>
  <si>
    <r>
      <rPr>
        <b/>
        <sz val="14"/>
        <color theme="1"/>
        <rFont val="HGｺﾞｼｯｸE"/>
        <family val="3"/>
        <charset val="128"/>
      </rPr>
      <t>Ａ</t>
    </r>
    <r>
      <rPr>
        <sz val="11"/>
        <color theme="1"/>
        <rFont val="Yu Gothic UI"/>
        <family val="3"/>
        <charset val="128"/>
      </rPr>
      <t>売上高</t>
    </r>
    <rPh sb="1" eb="4">
      <t>ウリアゲダカ</t>
    </rPh>
    <phoneticPr fontId="1"/>
  </si>
  <si>
    <r>
      <rPr>
        <b/>
        <sz val="14"/>
        <color theme="1"/>
        <rFont val="HGｺﾞｼｯｸE"/>
        <family val="3"/>
        <charset val="128"/>
      </rPr>
      <t>Ｂ</t>
    </r>
    <r>
      <rPr>
        <sz val="11"/>
        <color theme="1"/>
        <rFont val="Yu Gothic UI"/>
        <family val="3"/>
        <charset val="128"/>
      </rPr>
      <t>売上原価</t>
    </r>
    <rPh sb="1" eb="3">
      <t>ウリアゲ</t>
    </rPh>
    <rPh sb="3" eb="5">
      <t>ゲンカ</t>
    </rPh>
    <phoneticPr fontId="1"/>
  </si>
  <si>
    <r>
      <rPr>
        <b/>
        <sz val="14"/>
        <color theme="1"/>
        <rFont val="HGｺﾞｼｯｸE"/>
        <family val="3"/>
        <charset val="128"/>
      </rPr>
      <t>Ｃ</t>
    </r>
    <r>
      <rPr>
        <sz val="11"/>
        <color theme="1"/>
        <rFont val="Yu Gothic UI"/>
        <family val="3"/>
        <charset val="128"/>
      </rPr>
      <t>経　費</t>
    </r>
    <r>
      <rPr>
        <sz val="12"/>
        <color theme="1"/>
        <rFont val="Yu Gothic UI"/>
        <family val="3"/>
        <charset val="128"/>
      </rPr>
      <t xml:space="preserve">
</t>
    </r>
    <r>
      <rPr>
        <sz val="9"/>
        <color theme="1"/>
        <rFont val="Yu Gothic UI"/>
        <family val="3"/>
        <charset val="128"/>
      </rPr>
      <t>（販売管理費）</t>
    </r>
    <rPh sb="1" eb="2">
      <t>ヘ</t>
    </rPh>
    <rPh sb="3" eb="4">
      <t>ヒ</t>
    </rPh>
    <rPh sb="6" eb="11">
      <t>ハンバイカンリヒ</t>
    </rPh>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</si>
  <si>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①</t>
    </r>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</si>
  <si>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②</t>
    </r>
    <phoneticPr fontId="1"/>
  </si>
  <si>
    <r>
      <rPr>
        <b/>
        <sz val="17"/>
        <color theme="1"/>
        <rFont val="HGｺﾞｼｯｸE"/>
        <family val="3"/>
        <charset val="128"/>
      </rPr>
      <t>ｃ</t>
    </r>
    <r>
      <rPr>
        <sz val="11"/>
        <color theme="1"/>
        <rFont val="Yu Gothic UI"/>
        <family val="3"/>
        <charset val="128"/>
      </rPr>
      <t>経　費</t>
    </r>
    <r>
      <rPr>
        <sz val="12"/>
        <color theme="1"/>
        <rFont val="Yu Gothic UI"/>
        <family val="3"/>
        <charset val="128"/>
      </rPr>
      <t xml:space="preserve">
</t>
    </r>
    <r>
      <rPr>
        <sz val="9"/>
        <color theme="1"/>
        <rFont val="Yu Gothic UI"/>
        <family val="3"/>
        <charset val="128"/>
      </rPr>
      <t>（販売管理費）</t>
    </r>
    <rPh sb="1" eb="2">
      <t>ヘ</t>
    </rPh>
    <rPh sb="3" eb="4">
      <t>ヒ</t>
    </rPh>
    <rPh sb="6" eb="11">
      <t>ハンバイカンリヒ</t>
    </rPh>
    <phoneticPr fontId="1"/>
  </si>
  <si>
    <t>代 表 者 名</t>
    <rPh sb="0" eb="1">
      <t>ダイ</t>
    </rPh>
    <rPh sb="2" eb="3">
      <t>オモテ</t>
    </rPh>
    <rPh sb="4" eb="5">
      <t>シャ</t>
    </rPh>
    <rPh sb="6" eb="7">
      <t>メイ</t>
    </rPh>
    <phoneticPr fontId="1"/>
  </si>
  <si>
    <t>担  当  者</t>
    <rPh sb="0" eb="1">
      <t>タン</t>
    </rPh>
    <rPh sb="3" eb="4">
      <t>トウ</t>
    </rPh>
    <rPh sb="6" eb="7">
      <t>モノ</t>
    </rPh>
    <phoneticPr fontId="1"/>
  </si>
  <si>
    <t>支 店 名</t>
    <rPh sb="0" eb="1">
      <t>シ</t>
    </rPh>
    <rPh sb="2" eb="3">
      <t>ミセ</t>
    </rPh>
    <rPh sb="4" eb="5">
      <t>ナ</t>
    </rPh>
    <phoneticPr fontId="1"/>
  </si>
  <si>
    <t>口 座 種 別</t>
    <rPh sb="0" eb="1">
      <t>クチ</t>
    </rPh>
    <rPh sb="2" eb="3">
      <t>ザ</t>
    </rPh>
    <rPh sb="4" eb="5">
      <t>シュ</t>
    </rPh>
    <rPh sb="6" eb="7">
      <t>ベツ</t>
    </rPh>
    <phoneticPr fontId="1"/>
  </si>
  <si>
    <t>口 座 名 義</t>
    <rPh sb="0" eb="1">
      <t>クチ</t>
    </rPh>
    <rPh sb="2" eb="3">
      <t>ザ</t>
    </rPh>
    <rPh sb="4" eb="5">
      <t>ナ</t>
    </rPh>
    <rPh sb="6" eb="7">
      <t>ヨシ</t>
    </rPh>
    <phoneticPr fontId="1"/>
  </si>
  <si>
    <t>業　　種</t>
    <rPh sb="0" eb="1">
      <t>ギョウ</t>
    </rPh>
    <rPh sb="3" eb="4">
      <t>シュ</t>
    </rPh>
    <phoneticPr fontId="1"/>
  </si>
  <si>
    <t>A</t>
    <phoneticPr fontId="1"/>
  </si>
  <si>
    <t>B</t>
    <phoneticPr fontId="1"/>
  </si>
  <si>
    <t>C</t>
    <phoneticPr fontId="1"/>
  </si>
  <si>
    <t>a</t>
    <phoneticPr fontId="1"/>
  </si>
  <si>
    <t>b</t>
    <phoneticPr fontId="1"/>
  </si>
  <si>
    <t>c</t>
    <phoneticPr fontId="1"/>
  </si>
  <si>
    <t>④代表者の本人確認書類の写し</t>
    <rPh sb="1" eb="4">
      <t>ダイヒョウシャ</t>
    </rPh>
    <rPh sb="5" eb="11">
      <t>ホンニンカクニンショルイ</t>
    </rPh>
    <rPh sb="12" eb="13">
      <t>ウツ</t>
    </rPh>
    <phoneticPr fontId="1"/>
  </si>
  <si>
    <t>人</t>
    <rPh sb="0" eb="1">
      <t>ニン</t>
    </rPh>
    <phoneticPr fontId="1"/>
  </si>
  <si>
    <t>%</t>
    <phoneticPr fontId="1"/>
  </si>
  <si>
    <t>および</t>
    <phoneticPr fontId="1"/>
  </si>
  <si>
    <t xml:space="preserve"> の両方を満たす必要があります。</t>
    <phoneticPr fontId="1"/>
  </si>
  <si>
    <t>入力シート</t>
    <phoneticPr fontId="1"/>
  </si>
  <si>
    <t>㋐要件確認</t>
    <phoneticPr fontId="1"/>
  </si>
  <si>
    <t>㋑事業者基本情報</t>
    <rPh sb="1" eb="4">
      <t>ジギョウシャ</t>
    </rPh>
    <rPh sb="4" eb="8">
      <t>キホンジョウホウ</t>
    </rPh>
    <phoneticPr fontId="1"/>
  </si>
  <si>
    <t>３．請求者について入力してください。</t>
    <rPh sb="2" eb="5">
      <t>セイキュウシャ</t>
    </rPh>
    <rPh sb="9" eb="11">
      <t>ニュウリョク</t>
    </rPh>
    <phoneticPr fontId="1"/>
  </si>
  <si>
    <t>４．振込先について入力してください。</t>
    <rPh sb="2" eb="4">
      <t>フリコミ</t>
    </rPh>
    <rPh sb="4" eb="5">
      <t>サキ</t>
    </rPh>
    <rPh sb="9" eb="11">
      <t>ニュウリョク</t>
    </rPh>
    <phoneticPr fontId="1"/>
  </si>
  <si>
    <t>市税の申告状況</t>
    <rPh sb="3" eb="5">
      <t>シンコク</t>
    </rPh>
    <rPh sb="5" eb="7">
      <t>ジョウキョウ</t>
    </rPh>
    <phoneticPr fontId="1"/>
  </si>
  <si>
    <t>市税の納税状況</t>
    <rPh sb="3" eb="5">
      <t>ノウゼイ</t>
    </rPh>
    <rPh sb="5" eb="7">
      <t>ジョウキョウ</t>
    </rPh>
    <phoneticPr fontId="1"/>
  </si>
  <si>
    <t>市税の納税状況</t>
    <phoneticPr fontId="1"/>
  </si>
  <si>
    <t>③振込口座の通帳の「表紙」・「見開き１ページ目」の写し</t>
    <phoneticPr fontId="1"/>
  </si>
  <si>
    <t>要件２</t>
    <rPh sb="0" eb="2">
      <t>ヨウケン</t>
    </rPh>
    <phoneticPr fontId="1"/>
  </si>
  <si>
    <t>申請判定</t>
    <rPh sb="0" eb="2">
      <t>シンセイ</t>
    </rPh>
    <rPh sb="2" eb="4">
      <t>ハンテイ</t>
    </rPh>
    <phoneticPr fontId="1"/>
  </si>
  <si>
    <t/>
  </si>
  <si>
    <t>要件１</t>
    <rPh sb="0" eb="2">
      <t>ヨウケン</t>
    </rPh>
    <phoneticPr fontId="1"/>
  </si>
  <si>
    <t>要件 １</t>
    <rPh sb="0" eb="2">
      <t>ヨウケン</t>
    </rPh>
    <phoneticPr fontId="1"/>
  </si>
  <si>
    <t>【判定結果】</t>
    <rPh sb="1" eb="3">
      <t>ハンテイ</t>
    </rPh>
    <rPh sb="3" eb="5">
      <t>ケッカ</t>
    </rPh>
    <phoneticPr fontId="1"/>
  </si>
  <si>
    <t>要件 2</t>
    <rPh sb="0" eb="2">
      <t>ヨウケン</t>
    </rPh>
    <phoneticPr fontId="1"/>
  </si>
  <si>
    <t>※フルネームで入力してください。</t>
    <rPh sb="7" eb="9">
      <t>ニュウリョク</t>
    </rPh>
    <phoneticPr fontId="1"/>
  </si>
  <si>
    <t>※発行責任者と同一人の場合もすべて入力してください。</t>
    <rPh sb="1" eb="6">
      <t>ハッコウセキニンシャ</t>
    </rPh>
    <rPh sb="7" eb="9">
      <t>ドウイツ</t>
    </rPh>
    <rPh sb="9" eb="10">
      <t>ニン</t>
    </rPh>
    <rPh sb="11" eb="13">
      <t>バアイ</t>
    </rPh>
    <rPh sb="17" eb="19">
      <t>ニュウリョク</t>
    </rPh>
    <phoneticPr fontId="1"/>
  </si>
  <si>
    <r>
      <t>金　　</t>
    </r>
    <r>
      <rPr>
        <b/>
        <u/>
        <sz val="16"/>
        <color theme="1"/>
        <rFont val="ＭＳ 明朝"/>
        <family val="1"/>
        <charset val="128"/>
      </rPr>
      <t>１００,０００</t>
    </r>
    <r>
      <rPr>
        <u/>
        <sz val="11"/>
        <color theme="1"/>
        <rFont val="ＭＳ 明朝"/>
        <family val="1"/>
        <charset val="128"/>
      </rPr>
      <t>　　円　</t>
    </r>
    <phoneticPr fontId="1"/>
  </si>
  <si>
    <t>1/2 ㋑</t>
    <phoneticPr fontId="1"/>
  </si>
  <si>
    <t>令和</t>
    <phoneticPr fontId="1"/>
  </si>
  <si>
    <t>１．対象要件を確認し、「</t>
  </si>
  <si>
    <t>」にチェックを入れてください。</t>
    <phoneticPr fontId="1"/>
  </si>
  <si>
    <t>（「</t>
    <phoneticPr fontId="1"/>
  </si>
  <si>
    <t>」をクリックすると「✔」が表示されます。）</t>
    <phoneticPr fontId="1"/>
  </si>
  <si>
    <t>2/2 ㋑</t>
    <phoneticPr fontId="1"/>
  </si>
  <si>
    <t>本支店名</t>
    <rPh sb="0" eb="1">
      <t>ホン</t>
    </rPh>
    <rPh sb="1" eb="4">
      <t>シテンメイ</t>
    </rPh>
    <phoneticPr fontId="1"/>
  </si>
  <si>
    <t>⑤滞納のない証明書　</t>
    <rPh sb="1" eb="3">
      <t>タイノウ</t>
    </rPh>
    <rPh sb="6" eb="9">
      <t>ショウメイショ</t>
    </rPh>
    <phoneticPr fontId="1"/>
  </si>
  <si>
    <t>※同意事項の「市税の納税状況」に同意がない場合のみ必要</t>
  </si>
  <si>
    <t>※振込口座の通帳の表記どおりに入力してください。　</t>
    <rPh sb="1" eb="5">
      <t>フリコミコウザ</t>
    </rPh>
    <rPh sb="6" eb="8">
      <t>ツウチョウ</t>
    </rPh>
    <rPh sb="9" eb="11">
      <t>ヒョウキ</t>
    </rPh>
    <rPh sb="15" eb="17">
      <t>ニュウリョク</t>
    </rPh>
    <phoneticPr fontId="1"/>
  </si>
  <si>
    <t>５．同意事項について確認し、「</t>
    <phoneticPr fontId="1"/>
  </si>
  <si>
    <t>６．提出書類について確認し、「</t>
    <phoneticPr fontId="1"/>
  </si>
  <si>
    <t>」にチェックを入れ、添付してください。</t>
    <rPh sb="10" eb="12">
      <t>テンプ</t>
    </rPh>
    <phoneticPr fontId="1"/>
  </si>
  <si>
    <t>※「①支援金交付申請書兼請求書」のシートを印刷して下さい。</t>
    <phoneticPr fontId="1"/>
  </si>
  <si>
    <t>②売上総利益率または営業利益率の減少状況　</t>
    <rPh sb="1" eb="7">
      <t>ウリアゲソウリエキリツ</t>
    </rPh>
    <rPh sb="10" eb="15">
      <t>エイギョウリエキリツ</t>
    </rPh>
    <rPh sb="16" eb="20">
      <t>ゲンショウジョウキョウ</t>
    </rPh>
    <phoneticPr fontId="1"/>
  </si>
  <si>
    <t>※「②売上総利益率または営業利益率の減少状況」のシートを印刷してください。</t>
    <phoneticPr fontId="1"/>
  </si>
  <si>
    <t>1/2 ㋒</t>
    <phoneticPr fontId="1"/>
  </si>
  <si>
    <t>2/2 ㋒</t>
    <phoneticPr fontId="1"/>
  </si>
  <si>
    <r>
      <rPr>
        <b/>
        <sz val="16"/>
        <color theme="1"/>
        <rFont val="Yu Gothic UI"/>
        <family val="3"/>
        <charset val="128"/>
      </rPr>
      <t>売上総利益率</t>
    </r>
    <r>
      <rPr>
        <b/>
        <sz val="11"/>
        <color theme="1"/>
        <rFont val="Yu Gothic UI"/>
        <family val="3"/>
        <charset val="128"/>
      </rPr>
      <t>（粗利率）</t>
    </r>
    <r>
      <rPr>
        <sz val="10"/>
        <color theme="1"/>
        <rFont val="Yu Gothic UI"/>
        <family val="3"/>
        <charset val="128"/>
      </rPr>
      <t>または</t>
    </r>
    <r>
      <rPr>
        <b/>
        <sz val="16"/>
        <color theme="1"/>
        <rFont val="Yu Gothic UI"/>
        <family val="3"/>
        <charset val="128"/>
      </rPr>
      <t>営業利益率</t>
    </r>
    <r>
      <rPr>
        <b/>
        <sz val="10"/>
        <color theme="1"/>
        <rFont val="Yu Gothic UI"/>
        <family val="3"/>
        <charset val="128"/>
      </rPr>
      <t>のいずれか</t>
    </r>
    <r>
      <rPr>
        <sz val="11"/>
        <color theme="1"/>
        <rFont val="Yu Gothic UI"/>
        <family val="3"/>
        <charset val="128"/>
      </rPr>
      <t>が</t>
    </r>
    <r>
      <rPr>
        <b/>
        <u val="double"/>
        <sz val="16"/>
        <color theme="1"/>
        <rFont val="HGSｺﾞｼｯｸE"/>
        <family val="3"/>
        <charset val="128"/>
      </rPr>
      <t>10％以上減少</t>
    </r>
    <r>
      <rPr>
        <b/>
        <sz val="10"/>
        <color theme="1"/>
        <rFont val="Yu Gothic UI"/>
        <family val="3"/>
        <charset val="128"/>
      </rPr>
      <t>している</t>
    </r>
    <r>
      <rPr>
        <sz val="10"/>
        <color theme="1"/>
        <rFont val="Yu Gothic UI"/>
        <family val="3"/>
        <charset val="128"/>
      </rPr>
      <t>ことが要件となります。</t>
    </r>
    <rPh sb="0" eb="6">
      <t>ウリアゲソウリエキリツ</t>
    </rPh>
    <rPh sb="7" eb="10">
      <t>アラリリツ</t>
    </rPh>
    <rPh sb="14" eb="19">
      <t>エイギョウリエキリツ</t>
    </rPh>
    <rPh sb="30" eb="32">
      <t>ゲンショウ</t>
    </rPh>
    <phoneticPr fontId="1"/>
  </si>
  <si>
    <t>（１）売上総利益率（粗利率）</t>
    <rPh sb="3" eb="5">
      <t>ウリアゲ</t>
    </rPh>
    <rPh sb="5" eb="6">
      <t>ソウ</t>
    </rPh>
    <rPh sb="6" eb="8">
      <t>リエキ</t>
    </rPh>
    <rPh sb="8" eb="9">
      <t>リツ</t>
    </rPh>
    <rPh sb="10" eb="13">
      <t>アラリリツ</t>
    </rPh>
    <phoneticPr fontId="1"/>
  </si>
  <si>
    <t>（２）営業利益率</t>
    <rPh sb="3" eb="5">
      <t>エイギョウ</t>
    </rPh>
    <rPh sb="5" eb="7">
      <t>リエキ</t>
    </rPh>
    <rPh sb="7" eb="8">
      <t>リツ</t>
    </rPh>
    <phoneticPr fontId="1"/>
  </si>
  <si>
    <t xml:space="preserve"> </t>
    <phoneticPr fontId="1"/>
  </si>
  <si>
    <t>㋐要件確認</t>
    <rPh sb="1" eb="5">
      <t>ヨウケンカクニン</t>
    </rPh>
    <phoneticPr fontId="1"/>
  </si>
  <si>
    <t>、</t>
  </si>
  <si>
    <t>、</t>
    <phoneticPr fontId="1"/>
  </si>
  <si>
    <t>㋑</t>
    <phoneticPr fontId="1"/>
  </si>
  <si>
    <t>のシートを順に入力することで、</t>
    <rPh sb="5" eb="6">
      <t>ジュン</t>
    </rPh>
    <rPh sb="7" eb="9">
      <t>ニュウリョク</t>
    </rPh>
    <phoneticPr fontId="1"/>
  </si>
  <si>
    <t>①支援金交付申請書兼請求書</t>
    <rPh sb="1" eb="4">
      <t>シエンキン</t>
    </rPh>
    <rPh sb="4" eb="9">
      <t>コウフシンセイショ</t>
    </rPh>
    <rPh sb="9" eb="13">
      <t>ケンセイキュウショ</t>
    </rPh>
    <phoneticPr fontId="1"/>
  </si>
  <si>
    <t>②売上総利益率または営業利益率の減少状況</t>
    <rPh sb="1" eb="7">
      <t>ウリアゲソウリエキリツ</t>
    </rPh>
    <rPh sb="10" eb="15">
      <t>エイギョウリエキリツ</t>
    </rPh>
    <rPh sb="16" eb="20">
      <t>ゲンショウジョウキョウ</t>
    </rPh>
    <phoneticPr fontId="1"/>
  </si>
  <si>
    <t>に自動入力されます。</t>
    <rPh sb="1" eb="5">
      <t>ジドウニュウリョク</t>
    </rPh>
    <phoneticPr fontId="1"/>
  </si>
  <si>
    <t>未入力の項目がありますと、申請書類を作成できませんので、必ず該当する項目に入力してください。</t>
    <rPh sb="0" eb="3">
      <t>ミニュウリョク</t>
    </rPh>
    <rPh sb="4" eb="6">
      <t>コウモク</t>
    </rPh>
    <rPh sb="13" eb="17">
      <t>シンセイショルイ</t>
    </rPh>
    <rPh sb="18" eb="20">
      <t>サクセイ</t>
    </rPh>
    <rPh sb="28" eb="29">
      <t>カナラ</t>
    </rPh>
    <rPh sb="30" eb="32">
      <t>ガイトウ</t>
    </rPh>
    <rPh sb="34" eb="36">
      <t>コウモク</t>
    </rPh>
    <rPh sb="37" eb="39">
      <t>ニュウリョク</t>
    </rPh>
    <phoneticPr fontId="1"/>
  </si>
  <si>
    <t>㋐</t>
    <phoneticPr fontId="1"/>
  </si>
  <si>
    <t>㋒</t>
    <phoneticPr fontId="1"/>
  </si>
  <si>
    <t>の入力後、</t>
    <rPh sb="1" eb="3">
      <t>ニュウリョク</t>
    </rPh>
    <rPh sb="3" eb="4">
      <t>ゴ</t>
    </rPh>
    <phoneticPr fontId="1"/>
  </si>
  <si>
    <t>①</t>
    <phoneticPr fontId="1"/>
  </si>
  <si>
    <t>②</t>
    <phoneticPr fontId="1"/>
  </si>
  <si>
    <t>このファイルは、</t>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</si>
  <si>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C</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PｺﾞｼｯｸE"/>
        <family val="3"/>
        <charset val="128"/>
      </rPr>
      <t>③</t>
    </r>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</si>
  <si>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c</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④</t>
    </r>
    <phoneticPr fontId="1"/>
  </si>
  <si>
    <t>③ー④</t>
    <phoneticPr fontId="1"/>
  </si>
  <si>
    <t>申請にあたっての注意事項</t>
    <rPh sb="0" eb="2">
      <t>シンセイ</t>
    </rPh>
    <rPh sb="8" eb="12">
      <t>チュウイジコウ</t>
    </rPh>
    <phoneticPr fontId="1"/>
  </si>
  <si>
    <r>
      <t>㋒同意事項</t>
    </r>
    <r>
      <rPr>
        <b/>
        <sz val="28"/>
        <color theme="1"/>
        <rFont val="Yu Gothic UI"/>
        <family val="3"/>
        <charset val="128"/>
      </rPr>
      <t>および</t>
    </r>
    <r>
      <rPr>
        <b/>
        <sz val="36"/>
        <color theme="1"/>
        <rFont val="Yu Gothic UI"/>
        <family val="3"/>
        <charset val="128"/>
      </rPr>
      <t>提出書類</t>
    </r>
    <rPh sb="1" eb="3">
      <t>ドウイ</t>
    </rPh>
    <rPh sb="3" eb="5">
      <t>ジコウ</t>
    </rPh>
    <rPh sb="8" eb="12">
      <t>テイシュツショルイ</t>
    </rPh>
    <phoneticPr fontId="1"/>
  </si>
  <si>
    <t>※市税の納税状況の調査に同意されない場合は「滞納のない証明書」（一通300円が必要）を添付してください。</t>
    <rPh sb="9" eb="11">
      <t>チョウサ</t>
    </rPh>
    <rPh sb="22" eb="24">
      <t>タイノウ</t>
    </rPh>
    <rPh sb="27" eb="29">
      <t>ショウメイ</t>
    </rPh>
    <rPh sb="29" eb="30">
      <t>ショ</t>
    </rPh>
    <rPh sb="32" eb="34">
      <t>イッツウ</t>
    </rPh>
    <rPh sb="37" eb="38">
      <t>エン</t>
    </rPh>
    <rPh sb="39" eb="41">
      <t>ヒツヨウ</t>
    </rPh>
    <rPh sb="43" eb="45">
      <t>テンプ</t>
    </rPh>
    <phoneticPr fontId="1"/>
  </si>
  <si>
    <t>【申請書類】</t>
    <rPh sb="1" eb="5">
      <t>シンセイショルイ</t>
    </rPh>
    <phoneticPr fontId="1"/>
  </si>
  <si>
    <t>【添付書類】</t>
    <rPh sb="1" eb="3">
      <t>テンプ</t>
    </rPh>
    <rPh sb="3" eb="5">
      <t>ショルイ</t>
    </rPh>
    <phoneticPr fontId="1"/>
  </si>
  <si>
    <t>①丹波市中小企業者物価高騰対策支援金交付申請書兼請求書　　</t>
    <rPh sb="1" eb="4">
      <t>タンバシ</t>
    </rPh>
    <rPh sb="4" eb="11">
      <t>チュウショウキギョウモノブッカ</t>
    </rPh>
    <rPh sb="11" eb="13">
      <t>コウトウ</t>
    </rPh>
    <rPh sb="13" eb="15">
      <t>タイサク</t>
    </rPh>
    <rPh sb="15" eb="18">
      <t>シエンキン</t>
    </rPh>
    <rPh sb="18" eb="20">
      <t>コウフ</t>
    </rPh>
    <rPh sb="20" eb="27">
      <t>シンセイショケンセイキュウショ</t>
    </rPh>
    <phoneticPr fontId="1"/>
  </si>
  <si>
    <t>：</t>
    <phoneticPr fontId="1"/>
  </si>
  <si>
    <t>市が支援する他の物価高騰対策に係る事業の受給状況</t>
    <rPh sb="0" eb="1">
      <t>シ</t>
    </rPh>
    <rPh sb="2" eb="4">
      <t>シエン</t>
    </rPh>
    <rPh sb="15" eb="16">
      <t>カカ</t>
    </rPh>
    <rPh sb="20" eb="22">
      <t>ジュキュウ</t>
    </rPh>
    <rPh sb="22" eb="24">
      <t>ジョウキョウ</t>
    </rPh>
    <phoneticPr fontId="1"/>
  </si>
  <si>
    <t>※「市税の納税状況」の確認を同意しない場合は、「滞納のない証明書」を添付します。</t>
    <rPh sb="34" eb="36">
      <t>テンプ</t>
    </rPh>
    <phoneticPr fontId="1"/>
  </si>
  <si>
    <t>㋒同意事項および提出書類</t>
    <rPh sb="1" eb="5">
      <t>ドウイジコウ</t>
    </rPh>
    <rPh sb="8" eb="10">
      <t>テイシュツ</t>
    </rPh>
    <rPh sb="10" eb="12">
      <t>ショルイ</t>
    </rPh>
    <phoneticPr fontId="1"/>
  </si>
  <si>
    <t>　丹波市中小企業者物価高騰対策支援金交付要綱第６条の規定により、下記のとおり同意事項に同意した上で、関係書類を添えて支援金の交付申請及び請求をします。</t>
    <phoneticPr fontId="1"/>
  </si>
  <si>
    <t>市が支援する他の物価高騰対策に係る事業の受給状況</t>
    <rPh sb="0" eb="1">
      <t>シ</t>
    </rPh>
    <rPh sb="2" eb="4">
      <t>シエン</t>
    </rPh>
    <rPh sb="6" eb="7">
      <t>ホカ</t>
    </rPh>
    <rPh sb="8" eb="14">
      <t>ブッカコウトウタイサク</t>
    </rPh>
    <rPh sb="15" eb="16">
      <t>カカ</t>
    </rPh>
    <rPh sb="17" eb="19">
      <t>ジギョウ</t>
    </rPh>
    <rPh sb="20" eb="22">
      <t>ジュキュウ</t>
    </rPh>
    <rPh sb="22" eb="24">
      <t>ジョウキョウ</t>
    </rPh>
    <phoneticPr fontId="1"/>
  </si>
  <si>
    <t>※振込口座の通帳のカタカナ表記どおりに入力してください。　</t>
    <rPh sb="1" eb="5">
      <t>フリコミコウザ</t>
    </rPh>
    <rPh sb="6" eb="8">
      <t>ツウチョウ</t>
    </rPh>
    <rPh sb="13" eb="15">
      <t>ヒョウキ</t>
    </rPh>
    <rPh sb="19" eb="21">
      <t>ニュウリョク</t>
    </rPh>
    <phoneticPr fontId="1"/>
  </si>
  <si>
    <t>（手引き２ページ）</t>
    <rPh sb="1" eb="3">
      <t>テビ</t>
    </rPh>
    <phoneticPr fontId="1"/>
  </si>
  <si>
    <t>（手引き９ページ）</t>
    <rPh sb="1" eb="3">
      <t>テビ</t>
    </rPh>
    <phoneticPr fontId="1"/>
  </si>
  <si>
    <t>（手引き８ページ）</t>
    <rPh sb="1" eb="3">
      <t>テビ</t>
    </rPh>
    <phoneticPr fontId="1"/>
  </si>
  <si>
    <t>住所</t>
    <rPh sb="0" eb="2">
      <t>ジュウショ</t>
    </rPh>
    <phoneticPr fontId="1"/>
  </si>
  <si>
    <t>事業所在地</t>
    <rPh sb="0" eb="3">
      <t>ジギョウショ</t>
    </rPh>
    <rPh sb="3" eb="5">
      <t>ザイチ</t>
    </rPh>
    <phoneticPr fontId="1"/>
  </si>
  <si>
    <t>屋号</t>
    <rPh sb="0" eb="2">
      <t>ヤゴウ</t>
    </rPh>
    <phoneticPr fontId="1"/>
  </si>
  <si>
    <t>住民票上の住所地</t>
    <rPh sb="0" eb="4">
      <t>ジュウミンヒョウウエ</t>
    </rPh>
    <rPh sb="5" eb="8">
      <t>ジュウショチ</t>
    </rPh>
    <phoneticPr fontId="1"/>
  </si>
  <si>
    <t>※住民票上の住所地を記入してください。</t>
    <rPh sb="1" eb="5">
      <t>ジュウミンヒョウウエ</t>
    </rPh>
    <rPh sb="6" eb="9">
      <t>ジュウショチ</t>
    </rPh>
    <rPh sb="10" eb="12">
      <t>キニュウ</t>
    </rPh>
    <phoneticPr fontId="1"/>
  </si>
  <si>
    <t>屋　　号</t>
    <rPh sb="0" eb="1">
      <t>ヤ</t>
    </rPh>
    <rPh sb="3" eb="4">
      <t>ゴウ</t>
    </rPh>
    <phoneticPr fontId="1"/>
  </si>
  <si>
    <t>所得の種類</t>
    <rPh sb="0" eb="2">
      <t>ショトク</t>
    </rPh>
    <rPh sb="3" eb="5">
      <t>シュルイ</t>
    </rPh>
    <phoneticPr fontId="1"/>
  </si>
  <si>
    <t>不動産</t>
  </si>
  <si>
    <t>不動産</t>
    <rPh sb="0" eb="3">
      <t>フドウサン</t>
    </rPh>
    <phoneticPr fontId="1"/>
  </si>
  <si>
    <t>売上高合計</t>
    <rPh sb="0" eb="3">
      <t>ウリアゲダカ</t>
    </rPh>
    <rPh sb="3" eb="5">
      <t>ゴウケイ</t>
    </rPh>
    <phoneticPr fontId="1"/>
  </si>
  <si>
    <t>経費合計</t>
    <rPh sb="0" eb="2">
      <t>ケイヒ</t>
    </rPh>
    <rPh sb="2" eb="4">
      <t>ゴウケイ</t>
    </rPh>
    <phoneticPr fontId="1"/>
  </si>
  <si>
    <t>※所得のない種類には「0」と入力してください。</t>
    <rPh sb="1" eb="3">
      <t>ショトク</t>
    </rPh>
    <rPh sb="6" eb="8">
      <t>シュルイ</t>
    </rPh>
    <rPh sb="14" eb="16">
      <t>ニュウリョク</t>
    </rPh>
    <phoneticPr fontId="1"/>
  </si>
  <si>
    <r>
      <rPr>
        <sz val="16"/>
        <color theme="1"/>
        <rFont val="HGｺﾞｼｯｸE"/>
        <family val="3"/>
        <charset val="128"/>
      </rPr>
      <t>②</t>
    </r>
    <r>
      <rPr>
        <sz val="9"/>
        <color theme="1"/>
        <rFont val="Yu Gothic UI"/>
        <family val="3"/>
        <charset val="128"/>
      </rPr>
      <t>売上総利益率
（粗利率）</t>
    </r>
    <rPh sb="1" eb="3">
      <t>ウリアゲ</t>
    </rPh>
    <rPh sb="3" eb="6">
      <t>ソウリエキ</t>
    </rPh>
    <rPh sb="6" eb="7">
      <t>リツ</t>
    </rPh>
    <rPh sb="9" eb="12">
      <t>アラリリツ</t>
    </rPh>
    <phoneticPr fontId="1"/>
  </si>
  <si>
    <r>
      <rPr>
        <sz val="16"/>
        <color theme="1"/>
        <rFont val="HGｺﾞｼｯｸE"/>
        <family val="3"/>
        <charset val="128"/>
      </rPr>
      <t>①</t>
    </r>
    <r>
      <rPr>
        <sz val="9"/>
        <color theme="1"/>
        <rFont val="Yu Gothic UI"/>
        <family val="3"/>
        <charset val="128"/>
      </rPr>
      <t>売上総利益率
（粗利率）</t>
    </r>
    <rPh sb="1" eb="3">
      <t>ウリアゲ</t>
    </rPh>
    <rPh sb="3" eb="6">
      <t>ソウリエキ</t>
    </rPh>
    <rPh sb="6" eb="7">
      <t>リツ</t>
    </rPh>
    <rPh sb="9" eb="12">
      <t>アラリリツ</t>
    </rPh>
    <phoneticPr fontId="1"/>
  </si>
  <si>
    <r>
      <rPr>
        <sz val="16"/>
        <color theme="1"/>
        <rFont val="HGｺﾞｼｯｸE"/>
        <family val="3"/>
        <charset val="128"/>
      </rPr>
      <t>③</t>
    </r>
    <r>
      <rPr>
        <sz val="11"/>
        <color theme="1"/>
        <rFont val="Yu Gothic UI"/>
        <family val="3"/>
        <charset val="128"/>
      </rPr>
      <t>営業利益率</t>
    </r>
    <rPh sb="1" eb="6">
      <t>エイギョウリエキリツ</t>
    </rPh>
    <phoneticPr fontId="1"/>
  </si>
  <si>
    <r>
      <rPr>
        <sz val="16"/>
        <color theme="1"/>
        <rFont val="HGｺﾞｼｯｸE"/>
        <family val="3"/>
        <charset val="128"/>
      </rPr>
      <t>④</t>
    </r>
    <r>
      <rPr>
        <sz val="11"/>
        <color theme="1"/>
        <rFont val="Yu Gothic UI"/>
        <family val="3"/>
        <charset val="128"/>
      </rPr>
      <t>営業利益率</t>
    </r>
    <rPh sb="1" eb="6">
      <t>エイギョウリエキリツ</t>
    </rPh>
    <phoneticPr fontId="1"/>
  </si>
  <si>
    <t>※「-」（ハイフン）を入れて入力してください。　例）：0795-74-1464</t>
    <rPh sb="11" eb="12">
      <t>イ</t>
    </rPh>
    <rPh sb="14" eb="16">
      <t>ニュウリョク</t>
    </rPh>
    <rPh sb="24" eb="25">
      <t>レイ</t>
    </rPh>
    <phoneticPr fontId="1"/>
  </si>
  <si>
    <t>※「-」（ハイフン）を入れて入力してください。　例）：090-00xx-xxxx</t>
    <rPh sb="11" eb="12">
      <t>イ</t>
    </rPh>
    <rPh sb="14" eb="16">
      <t>ニュウリョク</t>
    </rPh>
    <rPh sb="24" eb="25">
      <t>レイ</t>
    </rPh>
    <phoneticPr fontId="1"/>
  </si>
  <si>
    <r>
      <rPr>
        <sz val="24"/>
        <color theme="1"/>
        <rFont val="HGSｺﾞｼｯｸE"/>
        <family val="3"/>
        <charset val="128"/>
      </rPr>
      <t>特例</t>
    </r>
    <r>
      <rPr>
        <sz val="36"/>
        <color theme="1"/>
        <rFont val="HGSｺﾞｼｯｸE"/>
        <family val="3"/>
        <charset val="128"/>
      </rPr>
      <t>個人①</t>
    </r>
    <rPh sb="0" eb="2">
      <t>トクレイ</t>
    </rPh>
    <rPh sb="2" eb="4">
      <t>コジン</t>
    </rPh>
    <phoneticPr fontId="1"/>
  </si>
  <si>
    <t>対象月</t>
    <rPh sb="0" eb="3">
      <t>タイショウツキ</t>
    </rPh>
    <phoneticPr fontId="1"/>
  </si>
  <si>
    <t>前月</t>
    <rPh sb="0" eb="2">
      <t>ゼンゲツ</t>
    </rPh>
    <phoneticPr fontId="1"/>
  </si>
  <si>
    <t>前々月</t>
    <rPh sb="0" eb="3">
      <t>ゼンゼンゲツ</t>
    </rPh>
    <phoneticPr fontId="1"/>
  </si>
  <si>
    <t>令和5年11月</t>
    <rPh sb="0" eb="2">
      <t>レイワ</t>
    </rPh>
    <rPh sb="3" eb="4">
      <t>ネン</t>
    </rPh>
    <rPh sb="6" eb="7">
      <t>ガツ</t>
    </rPh>
    <phoneticPr fontId="1"/>
  </si>
  <si>
    <t>令和5年12月</t>
    <rPh sb="0" eb="2">
      <t>レイワ</t>
    </rPh>
    <rPh sb="3" eb="4">
      <t>ネン</t>
    </rPh>
    <rPh sb="6" eb="7">
      <t>ガツ</t>
    </rPh>
    <phoneticPr fontId="1"/>
  </si>
  <si>
    <t>3/3 ㋐</t>
    <phoneticPr fontId="1"/>
  </si>
  <si>
    <t>営業等</t>
    <rPh sb="0" eb="3">
      <t>エイギョウトウ</t>
    </rPh>
    <phoneticPr fontId="1"/>
  </si>
  <si>
    <t>農　業</t>
    <rPh sb="0" eb="1">
      <t>ノウ</t>
    </rPh>
    <rPh sb="2" eb="3">
      <t>ギョウ</t>
    </rPh>
    <phoneticPr fontId="1"/>
  </si>
  <si>
    <t>(内訳）</t>
    <rPh sb="1" eb="3">
      <t>ウチワケ</t>
    </rPh>
    <phoneticPr fontId="1"/>
  </si>
  <si>
    <t>A</t>
    <phoneticPr fontId="1"/>
  </si>
  <si>
    <t>不動産</t>
    <rPh sb="0" eb="3">
      <t>フドウサン</t>
    </rPh>
    <phoneticPr fontId="1"/>
  </si>
  <si>
    <t>農業</t>
    <rPh sb="0" eb="2">
      <t>ノウギョウ</t>
    </rPh>
    <phoneticPr fontId="1"/>
  </si>
  <si>
    <t>B</t>
    <phoneticPr fontId="1"/>
  </si>
  <si>
    <t>C</t>
    <phoneticPr fontId="1"/>
  </si>
  <si>
    <t>の平均</t>
    <rPh sb="1" eb="3">
      <t>ヘイキン</t>
    </rPh>
    <phoneticPr fontId="1"/>
  </si>
  <si>
    <r>
      <t>［ 令和５年  ］</t>
    </r>
    <r>
      <rPr>
        <sz val="11"/>
        <color theme="1"/>
        <rFont val="UD デジタル 教科書体 NK-R"/>
        <family val="1"/>
        <charset val="128"/>
      </rPr>
      <t>および</t>
    </r>
    <r>
      <rPr>
        <sz val="14"/>
        <color theme="1"/>
        <rFont val="UD デジタル 教科書体 NK-R"/>
        <family val="1"/>
        <charset val="128"/>
      </rPr>
      <t>比較する年［</t>
    </r>
    <rPh sb="2" eb="4">
      <t>レイワ</t>
    </rPh>
    <rPh sb="5" eb="6">
      <t>ネン</t>
    </rPh>
    <rPh sb="12" eb="14">
      <t>ヒカク</t>
    </rPh>
    <rPh sb="16" eb="17">
      <t>トシ</t>
    </rPh>
    <phoneticPr fontId="1"/>
  </si>
  <si>
    <r>
      <t>］</t>
    </r>
    <r>
      <rPr>
        <sz val="11"/>
        <color theme="1"/>
        <rFont val="UD デジタル 教科書体 NK-R"/>
        <family val="1"/>
        <charset val="128"/>
      </rPr>
      <t>および</t>
    </r>
    <r>
      <rPr>
        <sz val="14"/>
        <color theme="1"/>
        <rFont val="UD デジタル 教科書体 NK-R"/>
        <family val="1"/>
        <charset val="128"/>
      </rPr>
      <t>比較する月［</t>
    </r>
    <rPh sb="8" eb="9">
      <t>ツキ</t>
    </rPh>
    <phoneticPr fontId="1"/>
  </si>
  <si>
    <t>］</t>
    <phoneticPr fontId="1"/>
  </si>
  <si>
    <t>］、［</t>
    <phoneticPr fontId="1"/>
  </si>
  <si>
    <t>⑦月次売上台帳など</t>
    <rPh sb="1" eb="5">
      <t>ゲツジウリアゲ</t>
    </rPh>
    <rPh sb="5" eb="7">
      <t>ダイチョウ</t>
    </rPh>
    <phoneticPr fontId="1"/>
  </si>
  <si>
    <r>
      <rPr>
        <sz val="10"/>
        <color theme="1"/>
        <rFont val="HG創英角ｺﾞｼｯｸUB"/>
        <family val="3"/>
        <charset val="128"/>
      </rPr>
      <t>特例</t>
    </r>
    <r>
      <rPr>
        <sz val="14"/>
        <color theme="1"/>
        <rFont val="HG創英角ｺﾞｼｯｸUB"/>
        <family val="3"/>
        <charset val="128"/>
      </rPr>
      <t>個人①</t>
    </r>
    <rPh sb="0" eb="2">
      <t>トクレイ</t>
    </rPh>
    <rPh sb="2" eb="4">
      <t>コジン</t>
    </rPh>
    <phoneticPr fontId="1"/>
  </si>
  <si>
    <r>
      <rPr>
        <sz val="10"/>
        <color theme="1"/>
        <rFont val="HG創英角ｺﾞｼｯｸUB"/>
        <family val="3"/>
        <charset val="128"/>
      </rPr>
      <t>特例</t>
    </r>
    <r>
      <rPr>
        <sz val="14"/>
        <color theme="1"/>
        <rFont val="HG創英角ｺﾞｼｯｸUB"/>
        <family val="3"/>
        <charset val="128"/>
      </rPr>
      <t>個人②</t>
    </r>
    <rPh sb="0" eb="2">
      <t>トクレイ</t>
    </rPh>
    <rPh sb="2" eb="4">
      <t>コジン</t>
    </rPh>
    <phoneticPr fontId="1"/>
  </si>
  <si>
    <t>⑧開業届の写し</t>
    <rPh sb="1" eb="4">
      <t>カイギョウトド</t>
    </rPh>
    <rPh sb="5" eb="6">
      <t>ウツ</t>
    </rPh>
    <phoneticPr fontId="1"/>
  </si>
  <si>
    <t>（新規起業特例　個人事業主用）です。</t>
    <rPh sb="1" eb="7">
      <t>シンキキギョウトクレイ</t>
    </rPh>
    <rPh sb="8" eb="10">
      <t>コジン</t>
    </rPh>
    <rPh sb="10" eb="13">
      <t>ジギョウヌシ</t>
    </rPh>
    <rPh sb="13" eb="14">
      <t>ヨウ</t>
    </rPh>
    <phoneticPr fontId="1"/>
  </si>
  <si>
    <r>
      <rPr>
        <sz val="23"/>
        <color theme="1"/>
        <rFont val="HGSｺﾞｼｯｸE"/>
        <family val="3"/>
        <charset val="128"/>
      </rPr>
      <t>特例</t>
    </r>
    <r>
      <rPr>
        <sz val="35"/>
        <color theme="1"/>
        <rFont val="HGSｺﾞｼｯｸE"/>
        <family val="3"/>
        <charset val="128"/>
      </rPr>
      <t>個人②</t>
    </r>
    <rPh sb="0" eb="2">
      <t>トクレイ</t>
    </rPh>
    <rPh sb="2" eb="4">
      <t>コジン</t>
    </rPh>
    <phoneticPr fontId="1"/>
  </si>
  <si>
    <t>　　　　　売上総利益率（粗利率）または営業利益率の減少状況</t>
    <phoneticPr fontId="1"/>
  </si>
  <si>
    <t>1/3 ㋐</t>
    <phoneticPr fontId="1"/>
  </si>
  <si>
    <t>丹波市内に住所がある。　または市外に居住し市内のみに事業所がある。</t>
    <rPh sb="5" eb="7">
      <t>ジュウショ</t>
    </rPh>
    <rPh sb="15" eb="17">
      <t>シガイ</t>
    </rPh>
    <rPh sb="18" eb="20">
      <t>キョジュウ</t>
    </rPh>
    <rPh sb="21" eb="23">
      <t>シナイ</t>
    </rPh>
    <rPh sb="26" eb="29">
      <t>ジギョウショ</t>
    </rPh>
    <phoneticPr fontId="1"/>
  </si>
  <si>
    <t>2/3㋐</t>
    <phoneticPr fontId="1"/>
  </si>
  <si>
    <t>　農業所得がある方で「農業生産資材高騰対策事業支援金」、「飼料価格高騰対策事業支援金」を受給されている場合は、
　農業所得の欄には「0」と入力してください。</t>
    <rPh sb="1" eb="5">
      <t>ノウギョウショトク</t>
    </rPh>
    <rPh sb="8" eb="9">
      <t>カタ</t>
    </rPh>
    <rPh sb="11" eb="17">
      <t>ノウギョウセイサンシザイ</t>
    </rPh>
    <rPh sb="17" eb="19">
      <t>コウトウ</t>
    </rPh>
    <rPh sb="19" eb="21">
      <t>タイサク</t>
    </rPh>
    <rPh sb="21" eb="23">
      <t>ジギョウ</t>
    </rPh>
    <rPh sb="23" eb="25">
      <t>シエン</t>
    </rPh>
    <rPh sb="25" eb="26">
      <t>キン</t>
    </rPh>
    <rPh sb="29" eb="31">
      <t>シリョウ</t>
    </rPh>
    <rPh sb="31" eb="33">
      <t>カカク</t>
    </rPh>
    <rPh sb="33" eb="35">
      <t>コウトウ</t>
    </rPh>
    <rPh sb="35" eb="37">
      <t>タイサク</t>
    </rPh>
    <rPh sb="37" eb="39">
      <t>ジギョウ</t>
    </rPh>
    <rPh sb="39" eb="41">
      <t>シエン</t>
    </rPh>
    <rPh sb="41" eb="42">
      <t>キン</t>
    </rPh>
    <rPh sb="44" eb="46">
      <t>ジュキュウ</t>
    </rPh>
    <rPh sb="51" eb="53">
      <t>バアイ</t>
    </rPh>
    <rPh sb="57" eb="59">
      <t>ノウギョウ</t>
    </rPh>
    <rPh sb="59" eb="61">
      <t>ショトク</t>
    </rPh>
    <rPh sb="62" eb="63">
      <t>ラン</t>
    </rPh>
    <rPh sb="69" eb="71">
      <t>ニュウリョク</t>
    </rPh>
    <phoneticPr fontId="1"/>
  </si>
  <si>
    <t>　農業所得がある方で「農業生産資材高騰対策事業支援金」、「飼料価格高騰対策事業支援金」を受給されている場合は、
　農業所得以外の所得で算定しますので、農業所得の欄には「0」と入力してください。</t>
    <rPh sb="57" eb="63">
      <t>ノウギョウショトクイガイ</t>
    </rPh>
    <rPh sb="64" eb="66">
      <t>ショトク</t>
    </rPh>
    <rPh sb="67" eb="69">
      <t>サンテイ</t>
    </rPh>
    <phoneticPr fontId="1"/>
  </si>
  <si>
    <t>営業等</t>
    <rPh sb="0" eb="2">
      <t>エイギョウ</t>
    </rPh>
    <rPh sb="2" eb="3">
      <t>トウ</t>
    </rPh>
    <phoneticPr fontId="1"/>
  </si>
  <si>
    <t>比較する月</t>
    <rPh sb="0" eb="2">
      <t>ヒカク</t>
    </rPh>
    <rPh sb="4" eb="5">
      <t>ツキ</t>
    </rPh>
    <phoneticPr fontId="1"/>
  </si>
  <si>
    <t>のシートの内容を確認の上、添付書類を添えて、オンライン、郵送または窓口へご提出ください。</t>
    <rPh sb="5" eb="7">
      <t>ナイヨウ</t>
    </rPh>
    <rPh sb="8" eb="10">
      <t>カクニン</t>
    </rPh>
    <rPh sb="11" eb="12">
      <t>ウエ</t>
    </rPh>
    <rPh sb="13" eb="17">
      <t>テンプショルイ</t>
    </rPh>
    <rPh sb="18" eb="19">
      <t>ソ</t>
    </rPh>
    <rPh sb="28" eb="30">
      <t>ユウソウ</t>
    </rPh>
    <rPh sb="33" eb="35">
      <t>マドグチ</t>
    </rPh>
    <rPh sb="37" eb="39">
      <t>テイシュツ</t>
    </rPh>
    <phoneticPr fontId="1"/>
  </si>
  <si>
    <t>※オンライン提出の場合は、必須項目です。</t>
    <rPh sb="6" eb="8">
      <t>テイシュツ</t>
    </rPh>
    <rPh sb="9" eb="11">
      <t>バアイ</t>
    </rPh>
    <rPh sb="13" eb="17">
      <t>ヒッスコウモク</t>
    </rPh>
    <phoneticPr fontId="1"/>
  </si>
  <si>
    <t>※オンライン提出の場合は、このファイルに含まれています。</t>
    <rPh sb="6" eb="8">
      <t>テイシュツ</t>
    </rPh>
    <rPh sb="9" eb="11">
      <t>バアイ</t>
    </rPh>
    <rPh sb="20" eb="21">
      <t>フク</t>
    </rPh>
    <phoneticPr fontId="1"/>
  </si>
  <si>
    <t>（手引き５ページ）</t>
    <rPh sb="1" eb="3">
      <t>テビ</t>
    </rPh>
    <phoneticPr fontId="1"/>
  </si>
  <si>
    <t>※数字は半角で、円単位まで入力してください。入力方法については、手引きの５ページをご覧ください。</t>
    <rPh sb="1" eb="3">
      <t>スウジ</t>
    </rPh>
    <rPh sb="4" eb="6">
      <t>ハンカク</t>
    </rPh>
    <rPh sb="8" eb="9">
      <t>エン</t>
    </rPh>
    <rPh sb="9" eb="11">
      <t>タンイ</t>
    </rPh>
    <rPh sb="13" eb="15">
      <t>ニュウリョク</t>
    </rPh>
    <rPh sb="22" eb="26">
      <t>ニュウリョクホウホウ</t>
    </rPh>
    <rPh sb="32" eb="34">
      <t>テビ</t>
    </rPh>
    <rPh sb="42" eb="43">
      <t>ラン</t>
    </rPh>
    <phoneticPr fontId="1"/>
  </si>
  <si>
    <t>（手引き10ページ）</t>
    <rPh sb="1" eb="3">
      <t>テビ</t>
    </rPh>
    <phoneticPr fontId="1"/>
  </si>
  <si>
    <t>（手引き11ページ）</t>
    <rPh sb="1" eb="3">
      <t>テビ</t>
    </rPh>
    <phoneticPr fontId="1"/>
  </si>
  <si>
    <t>　　この申請は、令和５年１月２日以降に事業を開始した個人事業主が使用できるシートです。</t>
    <rPh sb="4" eb="6">
      <t>シンセイ</t>
    </rPh>
    <rPh sb="8" eb="10">
      <t>レイワ</t>
    </rPh>
    <rPh sb="11" eb="12">
      <t>ネン</t>
    </rPh>
    <rPh sb="13" eb="14">
      <t>ガツ</t>
    </rPh>
    <rPh sb="15" eb="16">
      <t>ヒ</t>
    </rPh>
    <rPh sb="16" eb="18">
      <t>イコウ</t>
    </rPh>
    <rPh sb="19" eb="21">
      <t>ジギョウ</t>
    </rPh>
    <rPh sb="22" eb="24">
      <t>カイシ</t>
    </rPh>
    <rPh sb="26" eb="31">
      <t>コジンジギョウヌシ</t>
    </rPh>
    <rPh sb="32" eb="34">
      <t>シヨウ</t>
    </rPh>
    <phoneticPr fontId="1"/>
  </si>
  <si>
    <t>令和６年10月１日以前に事業を開始している。</t>
    <phoneticPr fontId="1"/>
  </si>
  <si>
    <t>７</t>
    <phoneticPr fontId="1"/>
  </si>
  <si>
    <t>２．令和６年中の対象月（任意の１ヶ月）およびその直前の２ヶ月の月次売上台帳に記載の金額を入力してください。</t>
    <rPh sb="2" eb="4">
      <t>レイワ</t>
    </rPh>
    <rPh sb="5" eb="6">
      <t>ネン</t>
    </rPh>
    <rPh sb="6" eb="7">
      <t>ナカ</t>
    </rPh>
    <rPh sb="8" eb="11">
      <t>タイショウツキ</t>
    </rPh>
    <rPh sb="12" eb="14">
      <t>ニンイ</t>
    </rPh>
    <rPh sb="17" eb="18">
      <t>ゲツ</t>
    </rPh>
    <rPh sb="24" eb="26">
      <t>チョクゼン</t>
    </rPh>
    <rPh sb="29" eb="30">
      <t>ゲツ</t>
    </rPh>
    <rPh sb="31" eb="37">
      <t>ゲツジウリアゲダイチョウ</t>
    </rPh>
    <rPh sb="38" eb="40">
      <t>キサイ</t>
    </rPh>
    <phoneticPr fontId="1"/>
  </si>
  <si>
    <t>令和6年1月</t>
    <rPh sb="0" eb="2">
      <t>レイワ</t>
    </rPh>
    <rPh sb="3" eb="4">
      <t>ネン</t>
    </rPh>
    <rPh sb="5" eb="6">
      <t>ガツ</t>
    </rPh>
    <phoneticPr fontId="1"/>
  </si>
  <si>
    <t>令和6年2月</t>
    <rPh sb="0" eb="2">
      <t>レイワ</t>
    </rPh>
    <rPh sb="3" eb="4">
      <t>ネン</t>
    </rPh>
    <rPh sb="5" eb="6">
      <t>ガツ</t>
    </rPh>
    <phoneticPr fontId="1"/>
  </si>
  <si>
    <t>令和6年3月</t>
    <rPh sb="0" eb="2">
      <t>レイワ</t>
    </rPh>
    <rPh sb="3" eb="4">
      <t>ネン</t>
    </rPh>
    <rPh sb="5" eb="6">
      <t>ガツ</t>
    </rPh>
    <phoneticPr fontId="1"/>
  </si>
  <si>
    <t>令和6年4月</t>
    <rPh sb="0" eb="2">
      <t>レイワ</t>
    </rPh>
    <rPh sb="3" eb="4">
      <t>ネン</t>
    </rPh>
    <rPh sb="5" eb="6">
      <t>ガツ</t>
    </rPh>
    <phoneticPr fontId="1"/>
  </si>
  <si>
    <t>令和6年5月</t>
    <rPh sb="0" eb="2">
      <t>レイワ</t>
    </rPh>
    <rPh sb="3" eb="4">
      <t>ネン</t>
    </rPh>
    <rPh sb="5" eb="6">
      <t>ガツ</t>
    </rPh>
    <phoneticPr fontId="1"/>
  </si>
  <si>
    <t>令和6年6月</t>
    <rPh sb="0" eb="2">
      <t>レイワ</t>
    </rPh>
    <rPh sb="3" eb="4">
      <t>ネン</t>
    </rPh>
    <rPh sb="5" eb="6">
      <t>ガツ</t>
    </rPh>
    <phoneticPr fontId="1"/>
  </si>
  <si>
    <t>令和6年7月</t>
    <rPh sb="0" eb="2">
      <t>レイワ</t>
    </rPh>
    <rPh sb="3" eb="4">
      <t>ネン</t>
    </rPh>
    <rPh sb="5" eb="6">
      <t>ガツ</t>
    </rPh>
    <phoneticPr fontId="1"/>
  </si>
  <si>
    <t>令和6年8月</t>
    <rPh sb="0" eb="2">
      <t>レイワ</t>
    </rPh>
    <rPh sb="3" eb="4">
      <t>ネン</t>
    </rPh>
    <rPh sb="5" eb="6">
      <t>ガツ</t>
    </rPh>
    <phoneticPr fontId="1"/>
  </si>
  <si>
    <t>令和6年9月</t>
    <rPh sb="0" eb="2">
      <t>レイワ</t>
    </rPh>
    <rPh sb="3" eb="4">
      <t>ネン</t>
    </rPh>
    <rPh sb="5" eb="6">
      <t>ガツ</t>
    </rPh>
    <phoneticPr fontId="1"/>
  </si>
  <si>
    <t>令和6年10月</t>
    <rPh sb="0" eb="2">
      <t>レイワ</t>
    </rPh>
    <rPh sb="3" eb="4">
      <t>ネン</t>
    </rPh>
    <rPh sb="6" eb="7">
      <t>ガツ</t>
    </rPh>
    <phoneticPr fontId="1"/>
  </si>
  <si>
    <t>令和6年11月</t>
    <rPh sb="0" eb="2">
      <t>レイワ</t>
    </rPh>
    <rPh sb="3" eb="4">
      <t>ネン</t>
    </rPh>
    <rPh sb="6" eb="7">
      <t>ガツ</t>
    </rPh>
    <phoneticPr fontId="1"/>
  </si>
  <si>
    <t>令和6年12月</t>
    <rPh sb="0" eb="2">
      <t>レイワ</t>
    </rPh>
    <rPh sb="3" eb="4">
      <t>ネン</t>
    </rPh>
    <rPh sb="6" eb="7">
      <t>ガツ</t>
    </rPh>
    <phoneticPr fontId="1"/>
  </si>
  <si>
    <t>令和６年中の対象月（任意の１ヶ月）の「売上総利益率（粗利率）」または「営業利益率」
が、その直前の２ヶ月の平均と比較し、10％以上減少している。</t>
    <rPh sb="4" eb="5">
      <t>ナカ</t>
    </rPh>
    <rPh sb="6" eb="9">
      <t>タイショウツキ</t>
    </rPh>
    <rPh sb="10" eb="12">
      <t>ニンイ</t>
    </rPh>
    <rPh sb="15" eb="16">
      <t>ゲツ</t>
    </rPh>
    <rPh sb="46" eb="48">
      <t>チョクゼン</t>
    </rPh>
    <rPh sb="51" eb="52">
      <t>ゲツ</t>
    </rPh>
    <rPh sb="53" eb="55">
      <t>ヘイキン</t>
    </rPh>
    <phoneticPr fontId="1"/>
  </si>
  <si>
    <r>
      <rPr>
        <b/>
        <u val="double"/>
        <sz val="16"/>
        <color theme="1"/>
        <rFont val="BIZ UDPゴシック"/>
        <family val="3"/>
        <charset val="128"/>
      </rPr>
      <t>令和６年</t>
    </r>
    <r>
      <rPr>
        <sz val="10"/>
        <color theme="1"/>
        <rFont val="BIZ UDPゴシック"/>
        <family val="3"/>
        <charset val="128"/>
      </rPr>
      <t>の対象月の</t>
    </r>
    <r>
      <rPr>
        <b/>
        <sz val="16"/>
        <color theme="1"/>
        <rFont val="BIZ UDPゴシック"/>
        <family val="3"/>
        <charset val="128"/>
      </rPr>
      <t>売上原価</t>
    </r>
    <r>
      <rPr>
        <sz val="10"/>
        <color theme="1"/>
        <rFont val="BIZ UDPゴシック"/>
        <family val="3"/>
        <charset val="128"/>
      </rPr>
      <t>と</t>
    </r>
    <r>
      <rPr>
        <b/>
        <sz val="16"/>
        <color theme="1"/>
        <rFont val="BIZ UDPゴシック"/>
        <family val="3"/>
        <charset val="128"/>
      </rPr>
      <t>経費</t>
    </r>
    <r>
      <rPr>
        <b/>
        <sz val="12"/>
        <color theme="1"/>
        <rFont val="BIZ UDPゴシック"/>
        <family val="3"/>
        <charset val="128"/>
      </rPr>
      <t>（販売管理費）</t>
    </r>
    <r>
      <rPr>
        <sz val="10"/>
        <color theme="1"/>
        <rFont val="ＭＳ Ｐゴシック"/>
        <family val="3"/>
        <charset val="128"/>
      </rPr>
      <t>の合計額が</t>
    </r>
    <r>
      <rPr>
        <b/>
        <u val="double"/>
        <sz val="16"/>
        <color theme="1"/>
        <rFont val="HGSｺﾞｼｯｸE"/>
        <family val="3"/>
        <charset val="128"/>
      </rPr>
      <t>30万円以上</t>
    </r>
    <r>
      <rPr>
        <sz val="9"/>
        <color theme="1"/>
        <rFont val="ＭＳ Ｐゴシック"/>
        <family val="3"/>
        <charset val="128"/>
      </rPr>
      <t>であることが要件となります。</t>
    </r>
    <rPh sb="5" eb="8">
      <t>タイショウツキ</t>
    </rPh>
    <rPh sb="17" eb="22">
      <t>ハンバイカンリヒ</t>
    </rPh>
    <phoneticPr fontId="1"/>
  </si>
  <si>
    <t>作成方法①申請用Excelファイル</t>
    <rPh sb="0" eb="2">
      <t>サクセイ</t>
    </rPh>
    <rPh sb="2" eb="4">
      <t>ホウホウ</t>
    </rPh>
    <rPh sb="5" eb="8">
      <t>シンセイヨウ</t>
    </rPh>
    <phoneticPr fontId="1"/>
  </si>
  <si>
    <t>令和７年
受付分</t>
    <rPh sb="0" eb="2">
      <t>レイワ</t>
    </rPh>
    <rPh sb="3" eb="4">
      <t>ネン</t>
    </rPh>
    <rPh sb="5" eb="8">
      <t>ウケツケブン</t>
    </rPh>
    <phoneticPr fontId="1"/>
  </si>
  <si>
    <t>丹波市公の施設の指定管理者の指定手続等に関する条例第３条の規定により指定されている指定管理者ではない。</t>
    <phoneticPr fontId="1"/>
  </si>
  <si>
    <t>市の他の補助制度等により、同種の補助を受けていない。</t>
    <rPh sb="0" eb="1">
      <t>シ</t>
    </rPh>
    <rPh sb="2" eb="3">
      <t>ホカ</t>
    </rPh>
    <rPh sb="4" eb="6">
      <t>ホジョ</t>
    </rPh>
    <rPh sb="6" eb="8">
      <t>セイド</t>
    </rPh>
    <rPh sb="8" eb="9">
      <t>トウ</t>
    </rPh>
    <rPh sb="19" eb="20">
      <t>ウ</t>
    </rPh>
    <phoneticPr fontId="1"/>
  </si>
  <si>
    <t>丹波市中小企業者物価高騰対策支援金の交付に必要な下記の同意事項について、市が調査することに同意します。</t>
    <rPh sb="12" eb="14">
      <t>タイサク</t>
    </rPh>
    <rPh sb="27" eb="29">
      <t>ドウイ</t>
    </rPh>
    <phoneticPr fontId="1"/>
  </si>
  <si>
    <t>令和７年受付分</t>
    <rPh sb="0" eb="2">
      <t>レイワ</t>
    </rPh>
    <rPh sb="3" eb="7">
      <t>ネンウケツケブン</t>
    </rPh>
    <phoneticPr fontId="1"/>
  </si>
  <si>
    <t>　丹波市中小企業者物価高騰対策支援金の交付に必要な下記の同意事項について、市が調査することに同意します。</t>
    <rPh sb="13" eb="15">
      <t>タイサク</t>
    </rPh>
    <rPh sb="28" eb="30">
      <t>ドウイ</t>
    </rPh>
    <phoneticPr fontId="1"/>
  </si>
  <si>
    <t>令和６年中の対象月（任意の１ヶ月）の「売上原価」と「経費（販売管理費）」の合計額が、
30万円以上である。</t>
    <rPh sb="4" eb="5">
      <t>ナカ</t>
    </rPh>
    <rPh sb="6" eb="9">
      <t>タイショウツキ</t>
    </rPh>
    <rPh sb="10" eb="12">
      <t>ニンイ</t>
    </rPh>
    <rPh sb="15" eb="16">
      <t>ゲツ</t>
    </rPh>
    <rPh sb="19" eb="21">
      <t>ウリアゲ</t>
    </rPh>
    <rPh sb="21" eb="23">
      <t>ゲンカ</t>
    </rPh>
    <rPh sb="28" eb="33">
      <t>ハンバイカンリヒ</t>
    </rPh>
    <phoneticPr fontId="1"/>
  </si>
  <si>
    <t>※令和６年中の対象月をプルダウンから選択してください。</t>
    <rPh sb="1" eb="3">
      <t>レイワ</t>
    </rPh>
    <rPh sb="4" eb="5">
      <t>ネン</t>
    </rPh>
    <rPh sb="5" eb="6">
      <t>ナカ</t>
    </rPh>
    <rPh sb="7" eb="10">
      <t>タイショウツキ</t>
    </rPh>
    <rPh sb="18" eb="20">
      <t>センタク</t>
    </rPh>
    <phoneticPr fontId="1"/>
  </si>
  <si>
    <t>⑥令和６年確定申告書第一表の写し　　　【該当者のみ】　令和５年分も必要な場合があります。</t>
    <rPh sb="1" eb="3">
      <t>レイワ</t>
    </rPh>
    <rPh sb="4" eb="5">
      <t>ネン</t>
    </rPh>
    <rPh sb="5" eb="9">
      <t>カクテイシンコク</t>
    </rPh>
    <rPh sb="9" eb="10">
      <t>ショ</t>
    </rPh>
    <rPh sb="10" eb="13">
      <t>ダイイッピョウ</t>
    </rPh>
    <rPh sb="14" eb="15">
      <t>ウツ</t>
    </rPh>
    <rPh sb="19" eb="23">
      <t>(ガイトウモノ</t>
    </rPh>
    <rPh sb="27" eb="29">
      <t>レイワ</t>
    </rPh>
    <rPh sb="30" eb="32">
      <t>ネンブン</t>
    </rPh>
    <rPh sb="33" eb="35">
      <t>ヒツヨウ</t>
    </rPh>
    <rPh sb="36" eb="3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</si>
</sst>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 &quot;#,##0.0"/>
    <numFmt numFmtId="179" formatCode="#,##0;&quot;▲ &quot;#,##0"/>
    <numFmt numFmtId="180" formatCode="0.0;&quot;▲ &quot;0.0"/>
    <numFmt numFmtId="181" formatCode="0;&quot;▲ &quot;0"/>
  </numFmts>
  <fonts count="15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UD デジタル 教科書体 NK-R"/>
      <family val="1"/>
      <charset val="128"/>
    </font>
    <font>
      <sz val="12"/>
      <color theme="1"/>
      <name val="ＭＳ Ｐゴシック"/>
      <family val="3"/>
      <charset val="128"/>
    </font>
    <font>
      <sz val="12"/>
      <color theme="1"/>
      <name val="游ゴシック"/>
      <family val="2"/>
      <charset val="128"/>
      <scheme val="minor"/>
    </font>
    <font>
      <sz val="11"/>
      <color rgb="FFFF0000"/>
      <name val="UD デジタル 教科書体 NK-R"/>
      <family val="1"/>
      <charset val="128"/>
    </font>
    <font>
      <sz val="11"/>
      <color theme="1"/>
      <name val="游ゴシック"/>
      <family val="2"/>
      <charset val="128"/>
      <scheme val="minor"/>
    </font>
    <font>
      <sz val="11"/>
      <color rgb="FFFF0000"/>
      <name val="游ゴシック"/>
      <family val="2"/>
      <charset val="128"/>
      <scheme val="minor"/>
    </font>
    <font>
      <sz val="11"/>
      <name val="UD デジタル 教科書体 NK-R"/>
      <family val="1"/>
      <charset val="128"/>
    </font>
    <font>
      <sz val="11"/>
      <name val="游ゴシック"/>
      <family val="2"/>
      <charset val="128"/>
      <scheme val="minor"/>
    </font>
    <font>
      <sz val="14"/>
      <color rgb="FFFF0000"/>
      <name val="UD デジタル 教科書体 NK-R"/>
      <family val="1"/>
      <charset val="128"/>
    </font>
    <font>
      <sz val="14"/>
      <color theme="1"/>
      <name val="游ゴシック"/>
      <family val="2"/>
      <charset val="128"/>
      <scheme val="minor"/>
    </font>
    <font>
      <b/>
      <sz val="18"/>
      <color theme="1"/>
      <name val="ＭＳ Ｐゴシック"/>
      <family val="3"/>
      <charset val="128"/>
    </font>
    <font>
      <sz val="14"/>
      <color theme="1"/>
      <name val="UD デジタル 教科書体 NK-R"/>
      <family val="1"/>
      <charset val="128"/>
    </font>
    <font>
      <sz val="11"/>
      <color theme="1"/>
      <name val="ＭＳ Ｐゴシック"/>
      <family val="3"/>
      <charset val="128"/>
    </font>
    <font>
      <sz val="24"/>
      <color rgb="FFFF0000"/>
      <name val="HGS創英角ｺﾞｼｯｸUB"/>
      <family val="3"/>
      <charset val="128"/>
    </font>
    <font>
      <sz val="24"/>
      <color rgb="FFFF0000"/>
      <name val="游ゴシック"/>
      <family val="2"/>
      <charset val="128"/>
      <scheme val="minor"/>
    </font>
    <font>
      <sz val="10"/>
      <color theme="1"/>
      <name val="ＭＳ Ｐゴシック"/>
      <family val="3"/>
      <charset val="128"/>
    </font>
    <font>
      <sz val="12"/>
      <name val="UD デジタル 教科書体 NK-R"/>
      <family val="1"/>
      <charset val="128"/>
    </font>
    <font>
      <sz val="11"/>
      <color theme="1"/>
      <name val="UD デジタル 教科書体 NK-B"/>
      <family val="1"/>
      <charset val="128"/>
    </font>
    <font>
      <b/>
      <sz val="14"/>
      <color theme="1"/>
      <name val="UD デジタル 教科書体 NK-R"/>
      <family val="1"/>
      <charset val="128"/>
    </font>
    <font>
      <b/>
      <sz val="12"/>
      <color theme="1"/>
      <name val="ＭＳ Ｐゴシック"/>
      <family val="3"/>
      <charset val="128"/>
    </font>
    <font>
      <b/>
      <sz val="12"/>
      <color theme="1"/>
      <name val="Yu Gothic UI Semibold"/>
      <family val="3"/>
      <charset val="128"/>
    </font>
    <font>
      <b/>
      <sz val="14"/>
      <color theme="1"/>
      <name val="Yu Gothic UI Semibold"/>
      <family val="3"/>
      <charset val="128"/>
    </font>
    <font>
      <b/>
      <u val="double"/>
      <sz val="16"/>
      <color theme="1"/>
      <name val="HGSｺﾞｼｯｸE"/>
      <family val="3"/>
      <charset val="128"/>
    </font>
    <font>
      <sz val="8"/>
      <color theme="1"/>
      <name val="ＭＳ Ｐゴシック"/>
      <family val="3"/>
      <charset val="128"/>
    </font>
    <font>
      <sz val="9"/>
      <color theme="1"/>
      <name val="ＭＳ Ｐゴシック"/>
      <family val="3"/>
      <charset val="128"/>
    </font>
    <font>
      <b/>
      <sz val="12"/>
      <color theme="1"/>
      <name val="HGｺﾞｼｯｸE"/>
      <family val="3"/>
      <charset val="128"/>
    </font>
    <font>
      <sz val="11"/>
      <color theme="1"/>
      <name val="HGSｺﾞｼｯｸE"/>
      <family val="3"/>
      <charset val="128"/>
    </font>
    <font>
      <b/>
      <sz val="14"/>
      <color theme="1"/>
      <name val="HGｺﾞｼｯｸE"/>
      <family val="3"/>
      <charset val="128"/>
    </font>
    <font>
      <b/>
      <sz val="16"/>
      <color theme="1"/>
      <name val="HGｺﾞｼｯｸE"/>
      <family val="3"/>
      <charset val="128"/>
    </font>
    <font>
      <b/>
      <sz val="18"/>
      <color theme="1"/>
      <name val="HGSｺﾞｼｯｸE"/>
      <family val="3"/>
      <charset val="128"/>
    </font>
    <font>
      <sz val="14"/>
      <color theme="1"/>
      <name val="HGPｺﾞｼｯｸE"/>
      <family val="3"/>
      <charset val="128"/>
    </font>
    <font>
      <sz val="10"/>
      <color theme="1"/>
      <name val="BIZ UDPゴシック"/>
      <family val="3"/>
      <charset val="128"/>
    </font>
    <font>
      <b/>
      <sz val="12"/>
      <color theme="1"/>
      <name val="Yu Gothic UI"/>
      <family val="3"/>
      <charset val="128"/>
    </font>
    <font>
      <sz val="12"/>
      <color theme="1"/>
      <name val="Yu Gothic UI"/>
      <family val="3"/>
      <charset val="128"/>
    </font>
    <font>
      <sz val="11"/>
      <color theme="1"/>
      <name val="Yu Gothic UI"/>
      <family val="3"/>
      <charset val="128"/>
    </font>
    <font>
      <b/>
      <sz val="11"/>
      <color theme="1"/>
      <name val="Yu Gothic UI"/>
      <family val="3"/>
      <charset val="128"/>
    </font>
    <font>
      <sz val="9"/>
      <color theme="1"/>
      <name val="Yu Gothic UI"/>
      <family val="3"/>
      <charset val="128"/>
    </font>
    <font>
      <sz val="16"/>
      <color theme="1"/>
      <name val="HGｺﾞｼｯｸE"/>
      <family val="3"/>
      <charset val="128"/>
    </font>
    <font>
      <b/>
      <sz val="18"/>
      <color theme="1"/>
      <name val="HGｺﾞｼｯｸE"/>
      <family val="3"/>
      <charset val="128"/>
    </font>
    <font>
      <sz val="10"/>
      <color theme="1"/>
      <name val="Yu Gothic UI"/>
      <family val="3"/>
      <charset val="128"/>
    </font>
    <font>
      <b/>
      <sz val="17"/>
      <color theme="1"/>
      <name val="HGｺﾞｼｯｸE"/>
      <family val="3"/>
      <charset val="128"/>
    </font>
    <font>
      <b/>
      <sz val="11"/>
      <color theme="1"/>
      <name val="ＭＳ ゴシック"/>
      <family val="3"/>
      <charset val="128"/>
    </font>
    <font>
      <sz val="10"/>
      <color theme="1"/>
      <name val="UD デジタル 教科書体 NK-R"/>
      <family val="1"/>
      <charset val="128"/>
    </font>
    <font>
      <b/>
      <sz val="14"/>
      <color theme="1"/>
      <name val="ＭＳ ゴシック"/>
      <family val="3"/>
      <charset val="128"/>
    </font>
    <font>
      <sz val="12"/>
      <color theme="1"/>
      <name val="UD デジタル 教科書体 NK-R"/>
      <family val="1"/>
      <charset val="128"/>
    </font>
    <font>
      <b/>
      <sz val="12"/>
      <name val="Yu Gothic UI"/>
      <family val="3"/>
      <charset val="128"/>
    </font>
    <font>
      <b/>
      <sz val="16"/>
      <name val="Yu Gothic UI"/>
      <family val="3"/>
      <charset val="128"/>
    </font>
    <font>
      <b/>
      <sz val="16"/>
      <color theme="1"/>
      <name val="Yu Gothic UI"/>
      <family val="3"/>
      <charset val="128"/>
    </font>
    <font>
      <sz val="14"/>
      <name val="UD デジタル 教科書体 NK-R"/>
      <family val="1"/>
      <charset val="128"/>
    </font>
    <font>
      <b/>
      <sz val="48"/>
      <color theme="1"/>
      <name val="HGｺﾞｼｯｸE"/>
      <family val="3"/>
      <charset val="128"/>
    </font>
    <font>
      <b/>
      <sz val="14"/>
      <name val="Yu Gothic UI"/>
      <family val="3"/>
      <charset val="128"/>
    </font>
    <font>
      <b/>
      <sz val="14"/>
      <color theme="1"/>
      <name val="Yu Gothic UI"/>
      <family val="3"/>
      <charset val="128"/>
    </font>
    <font>
      <sz val="14"/>
      <color theme="1"/>
      <name val="Yu Gothic UI"/>
      <family val="3"/>
      <charset val="128"/>
    </font>
    <font>
      <sz val="10"/>
      <color theme="1"/>
      <name val="游ゴシック"/>
      <family val="2"/>
      <charset val="128"/>
      <scheme val="minor"/>
    </font>
    <font>
      <sz val="14"/>
      <name val="游ゴシック"/>
      <family val="2"/>
      <charset val="128"/>
      <scheme val="minor"/>
    </font>
    <font>
      <sz val="12"/>
      <color rgb="FFFF0000"/>
      <name val="UD デジタル 教科書体 NK-R"/>
      <family val="1"/>
      <charset val="128"/>
    </font>
    <font>
      <sz val="12"/>
      <color rgb="FFFF0000"/>
      <name val="游ゴシック"/>
      <family val="2"/>
      <charset val="128"/>
      <scheme val="minor"/>
    </font>
    <font>
      <sz val="12"/>
      <name val="游ゴシック"/>
      <family val="2"/>
      <charset val="128"/>
      <scheme val="minor"/>
    </font>
    <font>
      <sz val="14"/>
      <color rgb="FFFF0000"/>
      <name val="游ゴシック"/>
      <family val="2"/>
      <charset val="128"/>
      <scheme val="minor"/>
    </font>
    <font>
      <sz val="24"/>
      <color theme="1"/>
      <name val="ＭＳ 明朝"/>
      <family val="1"/>
      <charset val="128"/>
    </font>
    <font>
      <sz val="24"/>
      <color theme="1"/>
      <name val="游ゴシック"/>
      <family val="2"/>
      <charset val="128"/>
      <scheme val="minor"/>
    </font>
    <font>
      <b/>
      <sz val="20"/>
      <color theme="1"/>
      <name val="HGSｺﾞｼｯｸE"/>
      <family val="3"/>
      <charset val="128"/>
    </font>
    <font>
      <sz val="14"/>
      <name val="UD デジタル 教科書体 NK-B"/>
      <family val="1"/>
      <charset val="128"/>
    </font>
    <font>
      <sz val="14"/>
      <color theme="1"/>
      <name val="UD デジタル 教科書体 NK-B"/>
      <family val="1"/>
      <charset val="128"/>
    </font>
    <font>
      <b/>
      <sz val="24"/>
      <color theme="1"/>
      <name val="HGｺﾞｼｯｸE"/>
      <family val="3"/>
      <charset val="128"/>
    </font>
    <font>
      <b/>
      <sz val="36"/>
      <color theme="1"/>
      <name val="Yu Gothic UI"/>
      <family val="3"/>
      <charset val="128"/>
    </font>
    <font>
      <sz val="36"/>
      <color theme="1"/>
      <name val="游ゴシック"/>
      <family val="2"/>
      <charset val="128"/>
      <scheme val="minor"/>
    </font>
    <font>
      <sz val="10.5"/>
      <color rgb="FFFF0000"/>
      <name val="UD デジタル 教科書体 NK-R"/>
      <family val="1"/>
      <charset val="128"/>
    </font>
    <font>
      <sz val="10.5"/>
      <color rgb="FFFF0000"/>
      <name val="游ゴシック"/>
      <family val="2"/>
      <charset val="128"/>
      <scheme val="minor"/>
    </font>
    <font>
      <b/>
      <sz val="14"/>
      <name val="UD デジタル 教科書体 NK-R"/>
      <family val="1"/>
      <charset val="128"/>
    </font>
    <font>
      <sz val="16"/>
      <color theme="1"/>
      <name val="UD デジタル 教科書体 NK-R"/>
      <family val="1"/>
      <charset val="128"/>
    </font>
    <font>
      <b/>
      <sz val="14"/>
      <name val="ＭＳ ゴシック"/>
      <family val="3"/>
      <charset val="128"/>
    </font>
    <font>
      <sz val="12"/>
      <color theme="1"/>
      <name val="UD デジタル 教科書体 NK-B"/>
      <family val="1"/>
      <charset val="128"/>
    </font>
    <font>
      <b/>
      <sz val="20"/>
      <color theme="1"/>
      <name val="Yu Gothic UI"/>
      <family val="3"/>
      <charset val="128"/>
    </font>
    <font>
      <sz val="11"/>
      <color theme="1"/>
      <name val="UD デジタル 教科書体 NP-B"/>
      <family val="1"/>
      <charset val="128"/>
    </font>
    <font>
      <b/>
      <sz val="14"/>
      <color theme="1"/>
      <name val="ＭＳ 明朝"/>
      <family val="1"/>
      <charset val="128"/>
    </font>
    <font>
      <b/>
      <sz val="14"/>
      <color theme="1"/>
      <name val="游ゴシック"/>
      <family val="2"/>
      <charset val="128"/>
      <scheme val="minor"/>
    </font>
    <font>
      <sz val="10"/>
      <name val="UD デジタル 教科書体 NK-R"/>
      <family val="1"/>
      <charset val="128"/>
    </font>
    <font>
      <b/>
      <sz val="16"/>
      <color theme="1"/>
      <name val="UD デジタル 教科書体 NK-B"/>
      <family val="1"/>
      <charset val="128"/>
    </font>
    <font>
      <b/>
      <sz val="16"/>
      <name val="UD デジタル 教科書体 NK-B"/>
      <family val="1"/>
      <charset val="128"/>
    </font>
    <font>
      <sz val="48"/>
      <color theme="1"/>
      <name val="HGｺﾞｼｯｸE"/>
      <family val="3"/>
      <charset val="128"/>
    </font>
    <font>
      <sz val="8"/>
      <color theme="1"/>
      <name val="Yu Gothic UI"/>
      <family val="3"/>
      <charset val="128"/>
    </font>
    <font>
      <sz val="8"/>
      <name val="Yu Gothic UI"/>
      <family val="3"/>
      <charset val="128"/>
    </font>
    <font>
      <b/>
      <u val="double"/>
      <sz val="16"/>
      <color theme="1"/>
      <name val="BIZ UDPゴシック"/>
      <family val="3"/>
      <charset val="128"/>
    </font>
    <font>
      <b/>
      <sz val="16"/>
      <color theme="1"/>
      <name val="BIZ UDPゴシック"/>
      <family val="3"/>
      <charset val="128"/>
    </font>
    <font>
      <b/>
      <sz val="18"/>
      <color theme="1"/>
      <name val="BIZ UDPゴシック"/>
      <family val="3"/>
      <charset val="128"/>
    </font>
    <font>
      <sz val="18"/>
      <color theme="1"/>
      <name val="游ゴシック"/>
      <family val="2"/>
      <charset val="128"/>
      <scheme val="minor"/>
    </font>
    <font>
      <b/>
      <sz val="16"/>
      <color theme="1"/>
      <name val="游ゴシック"/>
      <family val="2"/>
      <charset val="128"/>
      <scheme val="minor"/>
    </font>
    <font>
      <sz val="40"/>
      <color theme="1"/>
      <name val="HGｺﾞｼｯｸE"/>
      <family val="3"/>
      <charset val="128"/>
    </font>
    <font>
      <sz val="40"/>
      <color theme="1"/>
      <name val="游ゴシック"/>
      <family val="2"/>
      <charset val="128"/>
      <scheme val="minor"/>
    </font>
    <font>
      <u/>
      <sz val="11"/>
      <color theme="1"/>
      <name val="ＭＳ 明朝"/>
      <family val="1"/>
      <charset val="128"/>
    </font>
    <font>
      <u/>
      <sz val="11"/>
      <color theme="1"/>
      <name val="游ゴシック"/>
      <family val="2"/>
      <charset val="128"/>
      <scheme val="minor"/>
    </font>
    <font>
      <b/>
      <u/>
      <sz val="16"/>
      <color theme="1"/>
      <name val="ＭＳ 明朝"/>
      <family val="1"/>
      <charset val="128"/>
    </font>
    <font>
      <b/>
      <sz val="22"/>
      <color theme="1"/>
      <name val="Yu Gothic UI"/>
      <family val="3"/>
      <charset val="128"/>
    </font>
    <font>
      <b/>
      <sz val="10"/>
      <color theme="1"/>
      <name val="Yu Gothic UI"/>
      <family val="3"/>
      <charset val="128"/>
    </font>
    <font>
      <sz val="11"/>
      <name val="Wingdings"/>
      <charset val="2"/>
    </font>
    <font>
      <sz val="11"/>
      <name val="HG創英角ｺﾞｼｯｸUB"/>
      <family val="3"/>
      <charset val="128"/>
    </font>
    <font>
      <sz val="11"/>
      <name val="HGｺﾞｼｯｸM"/>
      <family val="3"/>
      <charset val="128"/>
    </font>
    <font>
      <b/>
      <sz val="11"/>
      <color theme="0"/>
      <name val="BIZ UDゴシック"/>
      <family val="3"/>
      <charset val="128"/>
    </font>
    <font>
      <sz val="11"/>
      <color theme="0"/>
      <name val="BIZ UDゴシック"/>
      <family val="3"/>
      <charset val="128"/>
    </font>
    <font>
      <b/>
      <sz val="11"/>
      <color theme="0"/>
      <name val="BIZ UDPゴシック"/>
      <family val="3"/>
      <charset val="128"/>
    </font>
    <font>
      <b/>
      <sz val="11"/>
      <color theme="1"/>
      <name val="BIZ UDPゴシック"/>
      <family val="3"/>
      <charset val="128"/>
    </font>
    <font>
      <sz val="11"/>
      <name val="HGPｺﾞｼｯｸM"/>
      <family val="3"/>
      <charset val="128"/>
    </font>
    <font>
      <sz val="11"/>
      <color theme="1"/>
      <name val="HGP創英角ｺﾞｼｯｸUB"/>
      <family val="3"/>
      <charset val="128"/>
    </font>
    <font>
      <sz val="11"/>
      <name val="HGSｺﾞｼｯｸM"/>
      <family val="3"/>
      <charset val="128"/>
    </font>
    <font>
      <sz val="16"/>
      <color theme="1"/>
      <name val="HGPｺﾞｼｯｸE"/>
      <family val="3"/>
      <charset val="128"/>
    </font>
    <font>
      <sz val="11"/>
      <name val="HGSｺﾞｼｯｸE"/>
      <family val="3"/>
      <charset val="128"/>
    </font>
    <font>
      <sz val="11"/>
      <name val="HGPｺﾞｼｯｸE"/>
      <family val="3"/>
      <charset val="128"/>
    </font>
    <font>
      <sz val="11"/>
      <color theme="1"/>
      <name val="HGPｺﾞｼｯｸE"/>
      <family val="3"/>
      <charset val="128"/>
    </font>
    <font>
      <b/>
      <sz val="12"/>
      <color theme="0"/>
      <name val="BIZ UDPゴシック"/>
      <family val="3"/>
      <charset val="128"/>
    </font>
    <font>
      <b/>
      <sz val="12"/>
      <color theme="1"/>
      <name val="BIZ UDPゴシック"/>
      <family val="3"/>
      <charset val="128"/>
    </font>
    <font>
      <sz val="12"/>
      <color theme="1"/>
      <name val="BIZ UDPゴシック"/>
      <family val="3"/>
      <charset val="128"/>
    </font>
    <font>
      <b/>
      <sz val="28"/>
      <color theme="1"/>
      <name val="Yu Gothic UI"/>
      <family val="3"/>
      <charset val="128"/>
    </font>
    <font>
      <sz val="14"/>
      <color theme="1"/>
      <name val="HG創英角ｺﾞｼｯｸUB"/>
      <family val="3"/>
      <charset val="128"/>
    </font>
    <font>
      <sz val="11"/>
      <color theme="0"/>
      <name val="游ゴシック"/>
      <family val="2"/>
      <charset val="128"/>
      <scheme val="minor"/>
    </font>
    <font>
      <b/>
      <sz val="16"/>
      <color theme="0"/>
      <name val="Yu Gothic UI"/>
      <family val="3"/>
      <charset val="128"/>
    </font>
    <font>
      <sz val="16"/>
      <color theme="0"/>
      <name val="Yu Gothic UI"/>
      <family val="3"/>
      <charset val="128"/>
    </font>
    <font>
      <b/>
      <sz val="14"/>
      <color theme="0"/>
      <name val="Yu Gothic UI"/>
      <family val="3"/>
      <charset val="128"/>
    </font>
    <font>
      <sz val="14"/>
      <color theme="0"/>
      <name val="Yu Gothic UI"/>
      <family val="3"/>
      <charset val="128"/>
    </font>
    <font>
      <sz val="22"/>
      <color theme="1"/>
      <name val="Yu Gothic UI"/>
      <family val="3"/>
      <charset val="128"/>
    </font>
    <font>
      <sz val="10"/>
      <color rgb="FFFF0000"/>
      <name val="UD デジタル 教科書体 NK-R"/>
      <family val="1"/>
      <charset val="128"/>
    </font>
    <font>
      <b/>
      <sz val="11"/>
      <color theme="1"/>
      <name val="游ゴシック"/>
      <family val="2"/>
      <charset val="128"/>
      <scheme val="minor"/>
    </font>
    <font>
      <sz val="36"/>
      <color theme="1"/>
      <name val="HGSｺﾞｼｯｸE"/>
      <family val="3"/>
      <charset val="128"/>
    </font>
    <font>
      <sz val="24"/>
      <color theme="1"/>
      <name val="HGSｺﾞｼｯｸE"/>
      <family val="3"/>
      <charset val="128"/>
    </font>
    <font>
      <sz val="23"/>
      <color theme="1"/>
      <name val="HGSｺﾞｼｯｸE"/>
      <family val="3"/>
      <charset val="128"/>
    </font>
    <font>
      <sz val="35"/>
      <color theme="1"/>
      <name val="HGSｺﾞｼｯｸE"/>
      <family val="3"/>
      <charset val="128"/>
    </font>
    <font>
      <b/>
      <sz val="14"/>
      <color theme="1"/>
      <name val="HGPｺﾞｼｯｸE"/>
      <family val="3"/>
      <charset val="128"/>
    </font>
    <font>
      <sz val="8"/>
      <color theme="1"/>
      <name val="ＭＳ ゴシック"/>
      <family val="3"/>
      <charset val="128"/>
    </font>
    <font>
      <b/>
      <sz val="8"/>
      <color theme="1"/>
      <name val="ＭＳ ゴシック"/>
      <family val="3"/>
      <charset val="128"/>
    </font>
    <font>
      <sz val="16"/>
      <color theme="1"/>
      <name val="游ゴシック"/>
      <family val="2"/>
      <charset val="128"/>
      <scheme val="minor"/>
    </font>
    <font>
      <sz val="7"/>
      <color theme="1"/>
      <name val="ＭＳ ゴシック"/>
      <family val="3"/>
      <charset val="128"/>
    </font>
    <font>
      <sz val="7"/>
      <color theme="1"/>
      <name val="游ゴシック"/>
      <family val="2"/>
      <charset val="128"/>
      <scheme val="minor"/>
    </font>
    <font>
      <sz val="7"/>
      <color theme="1"/>
      <name val="Yu Gothic UI"/>
      <family val="3"/>
      <charset val="128"/>
    </font>
    <font>
      <sz val="7"/>
      <color theme="1"/>
      <name val="ＭＳ Ｐゴシック"/>
      <family val="3"/>
      <charset val="128"/>
    </font>
    <font>
      <b/>
      <sz val="7"/>
      <color theme="1"/>
      <name val="ＭＳ ゴシック"/>
      <family val="3"/>
      <charset val="128"/>
    </font>
    <font>
      <b/>
      <sz val="7"/>
      <color theme="1"/>
      <name val="HGｺﾞｼｯｸE"/>
      <family val="3"/>
      <charset val="128"/>
    </font>
    <font>
      <sz val="10"/>
      <color theme="1"/>
      <name val="HG創英角ｺﾞｼｯｸUB"/>
      <family val="3"/>
      <charset val="128"/>
    </font>
    <font>
      <sz val="13.5"/>
      <color theme="1"/>
      <name val="UD デジタル 教科書体 NK-R"/>
      <family val="1"/>
      <charset val="128"/>
    </font>
    <font>
      <sz val="16"/>
      <color theme="1"/>
      <name val="UD デジタル 教科書体 NK-B"/>
      <family val="1"/>
      <charset val="128"/>
    </font>
    <font>
      <sz val="13.5"/>
      <color theme="1"/>
      <name val="UD デジタル 教科書体 NK-B"/>
      <family val="1"/>
      <charset val="128"/>
    </font>
    <font>
      <b/>
      <sz val="14"/>
      <color theme="4" tint="-0.499984740745262"/>
      <name val="Yu Gothic UI"/>
      <family val="3"/>
      <charset val="128"/>
    </font>
    <font>
      <sz val="14"/>
      <color theme="4" tint="-0.499984740745262"/>
      <name val="Yu Gothic UI"/>
      <family val="3"/>
      <charset val="128"/>
    </font>
    <font>
      <sz val="11"/>
      <color theme="4" tint="-0.499984740745262"/>
      <name val="Yu Gothic UI"/>
      <family val="3"/>
      <charset val="128"/>
    </font>
    <font>
      <sz val="12"/>
      <color theme="4" tint="-0.499984740745262"/>
      <name val="Yu Gothic UI"/>
      <family val="3"/>
      <charset val="128"/>
    </font>
    <font>
      <sz val="28"/>
      <name val="HGSｺﾞｼｯｸE"/>
      <family val="3"/>
      <charset val="128"/>
    </font>
    <font>
      <sz val="28"/>
      <color theme="1"/>
      <name val="游ゴシック"/>
      <family val="2"/>
      <charset val="128"/>
      <scheme val="minor"/>
    </font>
    <font>
      <sz val="10"/>
      <color theme="1"/>
      <name val="ＭＳ 明朝"/>
      <family val="1"/>
      <charset val="128"/>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9FF99"/>
        <bgColor indexed="64"/>
      </patternFill>
    </fill>
    <fill>
      <patternFill patternType="solid">
        <fgColor theme="1"/>
        <bgColor indexed="64"/>
      </patternFill>
    </fill>
    <fill>
      <patternFill patternType="solid">
        <fgColor rgb="FFFF9900"/>
        <bgColor indexed="64"/>
      </patternFill>
    </fill>
    <fill>
      <patternFill patternType="solid">
        <fgColor rgb="FFFFFF00"/>
        <bgColor indexed="64"/>
      </patternFill>
    </fill>
    <fill>
      <patternFill patternType="solid">
        <fgColor rgb="FF00B050"/>
        <bgColor indexed="64"/>
      </patternFill>
    </fill>
  </fills>
  <borders count="7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style="medium">
        <color auto="1"/>
      </left>
      <right/>
      <top style="double">
        <color auto="1"/>
      </top>
      <bottom/>
      <diagonal/>
    </border>
    <border>
      <left/>
      <right style="medium">
        <color auto="1"/>
      </right>
      <top style="double">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auto="1"/>
      </right>
      <top style="medium">
        <color auto="1"/>
      </top>
      <bottom/>
      <diagonal/>
    </border>
    <border>
      <left style="thin">
        <color auto="1"/>
      </left>
      <right/>
      <top style="medium">
        <color auto="1"/>
      </top>
      <bottom/>
      <diagonal/>
    </border>
    <border>
      <left style="thick">
        <color auto="1"/>
      </left>
      <right style="thick">
        <color auto="1"/>
      </right>
      <top style="thick">
        <color auto="1"/>
      </top>
      <bottom style="thick">
        <color auto="1"/>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right style="thick">
        <color auto="1"/>
      </right>
      <top style="double">
        <color auto="1"/>
      </top>
      <bottom style="double">
        <color auto="1"/>
      </bottom>
      <diagonal/>
    </border>
    <border>
      <left style="thick">
        <color auto="1"/>
      </left>
      <right/>
      <top style="double">
        <color auto="1"/>
      </top>
      <bottom style="double">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style="thick">
        <color auto="1"/>
      </right>
      <top style="mediumDashed">
        <color auto="1"/>
      </top>
      <bottom style="mediumDashed">
        <color auto="1"/>
      </bottom>
      <diagonal/>
    </border>
    <border>
      <left style="thick">
        <color auto="1"/>
      </left>
      <right/>
      <top style="mediumDashed">
        <color auto="1"/>
      </top>
      <bottom style="mediumDashed">
        <color auto="1"/>
      </bottom>
      <diagonal/>
    </border>
    <border>
      <left style="medium">
        <color auto="1"/>
      </left>
      <right style="medium">
        <color auto="1"/>
      </right>
      <top style="medium">
        <color auto="1"/>
      </top>
      <bottom style="medium">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double">
        <color auto="1"/>
      </left>
      <right/>
      <top style="thick">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thick">
        <color auto="1"/>
      </right>
      <top/>
      <bottom style="double">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5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lignmen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textRotation="255"/>
    </xf>
    <xf numFmtId="0" fontId="3" fillId="0" borderId="0" xfId="0" applyFont="1" applyProtection="1">
      <alignment vertical="center"/>
      <protection locked="0"/>
    </xf>
    <xf numFmtId="0" fontId="2" fillId="0" borderId="6" xfId="0" applyFont="1" applyBorder="1" applyAlignment="1">
      <alignment horizontal="center" vertical="center"/>
    </xf>
    <xf numFmtId="0" fontId="2" fillId="0" borderId="0" xfId="0" applyFont="1" applyAlignment="1">
      <alignment vertical="center" shrinkToFit="1"/>
    </xf>
    <xf numFmtId="0" fontId="0" fillId="0" borderId="25" xfId="0" applyBorder="1" applyAlignment="1">
      <alignment horizontal="center" vertical="center"/>
    </xf>
    <xf numFmtId="0" fontId="4" fillId="0" borderId="37" xfId="0" applyFont="1" applyBorder="1">
      <alignment vertical="center"/>
    </xf>
    <xf numFmtId="0" fontId="22" fillId="0" borderId="0" xfId="0" applyFont="1">
      <alignment vertical="center"/>
    </xf>
    <xf numFmtId="0" fontId="36" fillId="0" borderId="0" xfId="0" applyFont="1">
      <alignment vertical="center"/>
    </xf>
    <xf numFmtId="0" fontId="37" fillId="0" borderId="0" xfId="0" applyFont="1">
      <alignment vertical="center"/>
    </xf>
    <xf numFmtId="0" fontId="4" fillId="0" borderId="21" xfId="0" applyFont="1" applyBorder="1">
      <alignment vertical="center"/>
    </xf>
    <xf numFmtId="0" fontId="26" fillId="0" borderId="32" xfId="0" applyFont="1" applyBorder="1" applyAlignment="1">
      <alignment horizontal="right" vertical="center"/>
    </xf>
    <xf numFmtId="177" fontId="0" fillId="0" borderId="25" xfId="1" applyNumberFormat="1" applyFont="1" applyBorder="1" applyAlignment="1" applyProtection="1">
      <alignment horizontal="right" vertical="center" shrinkToFit="1"/>
      <protection locked="0"/>
    </xf>
    <xf numFmtId="0" fontId="45" fillId="0" borderId="0" xfId="0" applyFont="1">
      <alignment vertical="center"/>
    </xf>
    <xf numFmtId="0" fontId="2" fillId="0" borderId="0" xfId="0" applyFont="1" applyAlignment="1">
      <alignment horizontal="center" vertical="center" shrinkToFit="1"/>
    </xf>
    <xf numFmtId="0" fontId="36" fillId="0" borderId="3" xfId="0" applyFont="1" applyBorder="1" applyAlignment="1">
      <alignment vertical="center" shrinkToFit="1"/>
    </xf>
    <xf numFmtId="0" fontId="3" fillId="4" borderId="0" xfId="0" applyFont="1" applyFill="1">
      <alignment vertical="center"/>
    </xf>
    <xf numFmtId="0" fontId="47" fillId="4" borderId="0" xfId="0" applyFont="1" applyFill="1">
      <alignment vertical="center"/>
    </xf>
    <xf numFmtId="0" fontId="14" fillId="4" borderId="0" xfId="0" applyFont="1" applyFill="1">
      <alignment vertical="center"/>
    </xf>
    <xf numFmtId="0" fontId="19" fillId="3" borderId="2" xfId="0" applyFont="1" applyFill="1" applyBorder="1" applyAlignment="1" applyProtection="1">
      <alignment horizontal="center" vertical="center"/>
      <protection locked="0"/>
    </xf>
    <xf numFmtId="49" fontId="19" fillId="3" borderId="2" xfId="0" applyNumberFormat="1" applyFont="1" applyFill="1" applyBorder="1" applyAlignment="1" applyProtection="1">
      <alignment horizontal="center" vertical="center"/>
      <protection locked="0"/>
    </xf>
    <xf numFmtId="0" fontId="62" fillId="0" borderId="0" xfId="0" applyFont="1" applyAlignment="1">
      <alignment horizontal="center" vertical="center"/>
    </xf>
    <xf numFmtId="0" fontId="63" fillId="0" borderId="0" xfId="0" applyFont="1" applyAlignment="1">
      <alignment horizontal="center" vertical="center"/>
    </xf>
    <xf numFmtId="0" fontId="64" fillId="0" borderId="0" xfId="0" applyFont="1" applyAlignment="1">
      <alignment horizontal="center" vertical="center"/>
    </xf>
    <xf numFmtId="0" fontId="0" fillId="4" borderId="0" xfId="0" applyFill="1">
      <alignment vertical="center"/>
    </xf>
    <xf numFmtId="0" fontId="73" fillId="0" borderId="0" xfId="0" applyFont="1">
      <alignment vertical="center"/>
    </xf>
    <xf numFmtId="0" fontId="9" fillId="4" borderId="0" xfId="0" applyFont="1" applyFill="1">
      <alignment vertical="center"/>
    </xf>
    <xf numFmtId="0" fontId="9" fillId="4" borderId="0" xfId="0" applyFont="1" applyFill="1" applyAlignment="1">
      <alignment vertical="center" wrapText="1"/>
    </xf>
    <xf numFmtId="0" fontId="10" fillId="4" borderId="0" xfId="0" applyFont="1" applyFill="1">
      <alignment vertical="center"/>
    </xf>
    <xf numFmtId="0" fontId="51" fillId="4" borderId="0" xfId="0" applyFont="1" applyFill="1" applyAlignment="1">
      <alignment horizontal="center" vertical="center"/>
    </xf>
    <xf numFmtId="0" fontId="11" fillId="4" borderId="0" xfId="0" applyFont="1" applyFill="1">
      <alignment vertical="center"/>
    </xf>
    <xf numFmtId="0" fontId="61" fillId="4" borderId="0" xfId="0" applyFont="1" applyFill="1">
      <alignment vertical="center"/>
    </xf>
    <xf numFmtId="0" fontId="12" fillId="4" borderId="0" xfId="0" applyFont="1" applyFill="1">
      <alignment vertical="center"/>
    </xf>
    <xf numFmtId="0" fontId="51" fillId="4" borderId="0" xfId="0" applyFont="1" applyFill="1">
      <alignment vertical="center"/>
    </xf>
    <xf numFmtId="0" fontId="49" fillId="4" borderId="0" xfId="0" applyFont="1" applyFill="1">
      <alignment vertical="center"/>
    </xf>
    <xf numFmtId="0" fontId="50" fillId="4" borderId="0" xfId="0" applyFont="1" applyFill="1">
      <alignment vertical="center"/>
    </xf>
    <xf numFmtId="0" fontId="19" fillId="4" borderId="0" xfId="0" applyFont="1" applyFill="1">
      <alignment vertical="center"/>
    </xf>
    <xf numFmtId="0" fontId="6" fillId="4" borderId="0" xfId="0" applyFont="1" applyFill="1">
      <alignment vertical="center"/>
    </xf>
    <xf numFmtId="177" fontId="9" fillId="4" borderId="0" xfId="1" applyNumberFormat="1" applyFont="1" applyFill="1" applyBorder="1" applyAlignment="1" applyProtection="1">
      <alignment vertical="center"/>
    </xf>
    <xf numFmtId="0" fontId="5" fillId="4" borderId="0" xfId="0" applyFont="1" applyFill="1">
      <alignment vertical="center"/>
    </xf>
    <xf numFmtId="0" fontId="9" fillId="4" borderId="0" xfId="0" applyFont="1" applyFill="1" applyAlignment="1">
      <alignment horizontal="center" vertical="center"/>
    </xf>
    <xf numFmtId="0" fontId="0" fillId="4" borderId="0" xfId="0" applyFill="1" applyAlignment="1">
      <alignment horizontal="center" vertical="center"/>
    </xf>
    <xf numFmtId="0" fontId="47" fillId="4" borderId="8" xfId="0" applyFont="1" applyFill="1" applyBorder="1">
      <alignment vertical="center"/>
    </xf>
    <xf numFmtId="0" fontId="19" fillId="4" borderId="0" xfId="0" applyFont="1" applyFill="1" applyAlignment="1">
      <alignment horizontal="distributed" vertical="center"/>
    </xf>
    <xf numFmtId="0" fontId="19" fillId="4" borderId="8" xfId="0" applyFont="1" applyFill="1" applyBorder="1">
      <alignment vertical="center"/>
    </xf>
    <xf numFmtId="0" fontId="60" fillId="4" borderId="0" xfId="0" applyFont="1" applyFill="1">
      <alignment vertical="center"/>
    </xf>
    <xf numFmtId="0" fontId="58" fillId="4" borderId="0" xfId="0" applyFont="1" applyFill="1">
      <alignment vertical="center"/>
    </xf>
    <xf numFmtId="0" fontId="59" fillId="4" borderId="0" xfId="0" applyFont="1" applyFill="1">
      <alignment vertical="center"/>
    </xf>
    <xf numFmtId="0" fontId="3" fillId="4" borderId="33" xfId="0" applyFont="1" applyFill="1" applyBorder="1">
      <alignment vertical="center"/>
    </xf>
    <xf numFmtId="0" fontId="3" fillId="4" borderId="34" xfId="0" applyFont="1" applyFill="1" applyBorder="1">
      <alignment vertical="center"/>
    </xf>
    <xf numFmtId="0" fontId="3" fillId="4" borderId="35" xfId="0" applyFont="1" applyFill="1" applyBorder="1">
      <alignment vertical="center"/>
    </xf>
    <xf numFmtId="0" fontId="3" fillId="4" borderId="36" xfId="0" applyFont="1" applyFill="1" applyBorder="1">
      <alignment vertical="center"/>
    </xf>
    <xf numFmtId="0" fontId="21" fillId="4" borderId="0" xfId="0" applyFont="1" applyFill="1">
      <alignment vertical="center"/>
    </xf>
    <xf numFmtId="0" fontId="3" fillId="4" borderId="37" xfId="0" applyFont="1" applyFill="1" applyBorder="1">
      <alignment vertical="center"/>
    </xf>
    <xf numFmtId="0" fontId="3" fillId="4" borderId="38" xfId="0" applyFont="1" applyFill="1" applyBorder="1">
      <alignment vertical="center"/>
    </xf>
    <xf numFmtId="0" fontId="3" fillId="4" borderId="39" xfId="0" applyFont="1" applyFill="1" applyBorder="1">
      <alignment vertical="center"/>
    </xf>
    <xf numFmtId="0" fontId="3" fillId="4" borderId="40" xfId="0" applyFont="1" applyFill="1" applyBorder="1">
      <alignment vertical="center"/>
    </xf>
    <xf numFmtId="0" fontId="20" fillId="0" borderId="6" xfId="0" applyFont="1" applyBorder="1" applyAlignment="1">
      <alignment horizontal="center" vertical="center"/>
    </xf>
    <xf numFmtId="0" fontId="77" fillId="0" borderId="6" xfId="0" applyFont="1" applyBorder="1" applyAlignment="1">
      <alignment horizontal="center" vertical="center"/>
    </xf>
    <xf numFmtId="0" fontId="2" fillId="0" borderId="52" xfId="0" applyFont="1" applyBorder="1" applyAlignment="1">
      <alignment horizontal="center" vertical="center" shrinkToFit="1"/>
    </xf>
    <xf numFmtId="0" fontId="44" fillId="0" borderId="0" xfId="0" applyFont="1">
      <alignment vertical="center"/>
    </xf>
    <xf numFmtId="0" fontId="52" fillId="0" borderId="0" xfId="0" applyFont="1" applyAlignment="1">
      <alignment horizontal="center" vertical="center"/>
    </xf>
    <xf numFmtId="0" fontId="81" fillId="0" borderId="0" xfId="0" applyFont="1" applyAlignment="1">
      <alignment horizontal="center" vertical="center"/>
    </xf>
    <xf numFmtId="0" fontId="82" fillId="6" borderId="0" xfId="0" applyFont="1" applyFill="1" applyAlignment="1">
      <alignment horizontal="center" vertical="center"/>
    </xf>
    <xf numFmtId="0" fontId="55" fillId="0" borderId="0" xfId="0" applyFont="1" applyAlignment="1">
      <alignment horizontal="center" vertical="center"/>
    </xf>
    <xf numFmtId="0" fontId="0" fillId="6" borderId="0" xfId="0" applyFill="1">
      <alignment vertical="center"/>
    </xf>
    <xf numFmtId="0" fontId="4" fillId="6" borderId="0" xfId="0" applyFont="1" applyFill="1">
      <alignment vertical="center"/>
    </xf>
    <xf numFmtId="0" fontId="84" fillId="4" borderId="0" xfId="0" applyFont="1" applyFill="1">
      <alignment vertical="center"/>
    </xf>
    <xf numFmtId="0" fontId="85" fillId="4" borderId="0" xfId="0" applyFont="1" applyFill="1">
      <alignment vertical="center"/>
    </xf>
    <xf numFmtId="0" fontId="24" fillId="0" borderId="0" xfId="0" applyFont="1" applyAlignment="1">
      <alignment horizontal="center" vertical="center"/>
    </xf>
    <xf numFmtId="0" fontId="83" fillId="0" borderId="0" xfId="0" applyFont="1" applyAlignment="1">
      <alignment horizontal="center" vertical="center"/>
    </xf>
    <xf numFmtId="0" fontId="3" fillId="4" borderId="8" xfId="0" applyFont="1" applyFill="1" applyBorder="1">
      <alignment vertical="center"/>
    </xf>
    <xf numFmtId="0" fontId="80" fillId="4" borderId="0" xfId="0" applyFont="1" applyFill="1">
      <alignment vertical="center"/>
    </xf>
    <xf numFmtId="0" fontId="56" fillId="4" borderId="0" xfId="0" applyFont="1" applyFill="1">
      <alignment vertical="center"/>
    </xf>
    <xf numFmtId="3" fontId="2" fillId="0" borderId="0" xfId="0" applyNumberFormat="1" applyFont="1">
      <alignment vertical="center"/>
    </xf>
    <xf numFmtId="49" fontId="51" fillId="4" borderId="0" xfId="0" applyNumberFormat="1" applyFont="1" applyFill="1" applyAlignment="1">
      <alignment horizontal="center" vertical="center"/>
    </xf>
    <xf numFmtId="0" fontId="9" fillId="3" borderId="68" xfId="0" applyFont="1" applyFill="1" applyBorder="1">
      <alignment vertical="center"/>
    </xf>
    <xf numFmtId="0" fontId="3" fillId="3" borderId="68" xfId="0" applyFont="1" applyFill="1" applyBorder="1">
      <alignment vertical="center"/>
    </xf>
    <xf numFmtId="0" fontId="36" fillId="4" borderId="0" xfId="0" applyFont="1" applyFill="1" applyAlignment="1">
      <alignment horizontal="left" vertical="center"/>
    </xf>
    <xf numFmtId="0" fontId="45" fillId="4" borderId="0" xfId="0" applyFont="1" applyFill="1">
      <alignment vertical="center"/>
    </xf>
    <xf numFmtId="0" fontId="8" fillId="4" borderId="0" xfId="0" applyFont="1" applyFill="1">
      <alignment vertical="center"/>
    </xf>
    <xf numFmtId="0" fontId="36" fillId="0" borderId="68" xfId="0" applyFont="1" applyBorder="1" applyAlignment="1">
      <alignment horizontal="left" vertical="center"/>
    </xf>
    <xf numFmtId="0" fontId="98" fillId="4" borderId="0" xfId="0" applyFont="1" applyFill="1">
      <alignment vertical="center"/>
    </xf>
    <xf numFmtId="0" fontId="99" fillId="4" borderId="0" xfId="0" applyFont="1" applyFill="1">
      <alignment vertical="center"/>
    </xf>
    <xf numFmtId="0" fontId="33" fillId="4" borderId="0" xfId="0" applyFont="1" applyFill="1">
      <alignment vertical="center"/>
    </xf>
    <xf numFmtId="0" fontId="72" fillId="0" borderId="0" xfId="0" applyFont="1" applyAlignment="1">
      <alignment vertical="center" wrapText="1"/>
    </xf>
    <xf numFmtId="0" fontId="14" fillId="0" borderId="0" xfId="0" applyFont="1">
      <alignment vertical="center"/>
    </xf>
    <xf numFmtId="0" fontId="101" fillId="4" borderId="0" xfId="0" applyFont="1" applyFill="1" applyAlignment="1">
      <alignment horizontal="center" vertical="center"/>
    </xf>
    <xf numFmtId="0" fontId="103" fillId="4" borderId="0" xfId="0" applyFont="1" applyFill="1" applyAlignment="1">
      <alignment horizontal="center" vertical="center"/>
    </xf>
    <xf numFmtId="0" fontId="105" fillId="4" borderId="0" xfId="0" applyFont="1" applyFill="1">
      <alignment vertical="center"/>
    </xf>
    <xf numFmtId="0" fontId="104" fillId="4" borderId="0" xfId="0" applyFont="1" applyFill="1" applyAlignment="1">
      <alignment horizontal="center" vertical="center"/>
    </xf>
    <xf numFmtId="0" fontId="107" fillId="4" borderId="0" xfId="0" applyFont="1" applyFill="1">
      <alignment vertical="center"/>
    </xf>
    <xf numFmtId="0" fontId="106" fillId="4" borderId="0" xfId="0" applyFont="1" applyFill="1">
      <alignment vertical="center"/>
    </xf>
    <xf numFmtId="0" fontId="3" fillId="11" borderId="33" xfId="0" applyFont="1" applyFill="1" applyBorder="1">
      <alignment vertical="center"/>
    </xf>
    <xf numFmtId="0" fontId="3" fillId="11" borderId="34" xfId="0" applyFont="1" applyFill="1" applyBorder="1">
      <alignment vertical="center"/>
    </xf>
    <xf numFmtId="0" fontId="10" fillId="11" borderId="0" xfId="0" applyFont="1" applyFill="1">
      <alignment vertical="center"/>
    </xf>
    <xf numFmtId="0" fontId="96" fillId="11" borderId="0" xfId="0" applyFont="1" applyFill="1" applyAlignment="1">
      <alignment horizontal="right" vertical="top"/>
    </xf>
    <xf numFmtId="0" fontId="33" fillId="11" borderId="36" xfId="0" applyFont="1" applyFill="1" applyBorder="1">
      <alignment vertical="center"/>
    </xf>
    <xf numFmtId="0" fontId="99" fillId="11" borderId="0" xfId="0" applyFont="1" applyFill="1" applyAlignment="1">
      <alignment vertical="center" wrapText="1"/>
    </xf>
    <xf numFmtId="0" fontId="100" fillId="11" borderId="0" xfId="0" applyFont="1" applyFill="1">
      <alignment vertical="center"/>
    </xf>
    <xf numFmtId="0" fontId="101" fillId="11" borderId="0" xfId="0" applyFont="1" applyFill="1" applyAlignment="1">
      <alignment horizontal="center" vertical="center"/>
    </xf>
    <xf numFmtId="0" fontId="102" fillId="11" borderId="0" xfId="0" applyFont="1" applyFill="1" applyAlignment="1">
      <alignment horizontal="center" vertical="center"/>
    </xf>
    <xf numFmtId="0" fontId="103" fillId="11" borderId="0" xfId="0" applyFont="1" applyFill="1" applyAlignment="1">
      <alignment horizontal="center" vertical="center"/>
    </xf>
    <xf numFmtId="0" fontId="0" fillId="11" borderId="0" xfId="0" applyFill="1" applyAlignment="1">
      <alignment horizontal="center" vertical="center"/>
    </xf>
    <xf numFmtId="0" fontId="33" fillId="11" borderId="38" xfId="0" applyFont="1" applyFill="1" applyBorder="1">
      <alignment vertical="center"/>
    </xf>
    <xf numFmtId="0" fontId="101" fillId="11" borderId="39" xfId="0" applyFont="1" applyFill="1" applyBorder="1" applyAlignment="1">
      <alignment horizontal="center" vertical="center"/>
    </xf>
    <xf numFmtId="0" fontId="99" fillId="11" borderId="39" xfId="0" applyFont="1" applyFill="1" applyBorder="1">
      <alignment vertical="center"/>
    </xf>
    <xf numFmtId="0" fontId="105" fillId="11" borderId="39" xfId="0" applyFont="1" applyFill="1" applyBorder="1">
      <alignment vertical="center"/>
    </xf>
    <xf numFmtId="0" fontId="103" fillId="11" borderId="39" xfId="0" applyFont="1" applyFill="1" applyBorder="1" applyAlignment="1">
      <alignment horizontal="center" vertical="center"/>
    </xf>
    <xf numFmtId="0" fontId="104" fillId="11" borderId="39" xfId="0" applyFont="1" applyFill="1" applyBorder="1" applyAlignment="1">
      <alignment horizontal="center" vertical="center"/>
    </xf>
    <xf numFmtId="0" fontId="106" fillId="11" borderId="39" xfId="0" applyFont="1" applyFill="1" applyBorder="1">
      <alignment vertical="center"/>
    </xf>
    <xf numFmtId="0" fontId="0" fillId="11" borderId="39" xfId="0" applyFill="1" applyBorder="1" applyAlignment="1">
      <alignment horizontal="center" vertical="center"/>
    </xf>
    <xf numFmtId="0" fontId="107" fillId="11" borderId="39" xfId="0" applyFont="1" applyFill="1" applyBorder="1">
      <alignment vertical="center"/>
    </xf>
    <xf numFmtId="0" fontId="0" fillId="11" borderId="39" xfId="0" applyFill="1" applyBorder="1">
      <alignment vertical="center"/>
    </xf>
    <xf numFmtId="0" fontId="96" fillId="11" borderId="39" xfId="0" applyFont="1" applyFill="1" applyBorder="1" applyAlignment="1">
      <alignment horizontal="right" vertical="top"/>
    </xf>
    <xf numFmtId="0" fontId="112" fillId="8" borderId="0" xfId="0" applyFont="1" applyFill="1" applyAlignment="1">
      <alignment horizontal="center" vertical="center"/>
    </xf>
    <xf numFmtId="0" fontId="3" fillId="11" borderId="36" xfId="0" applyFont="1" applyFill="1" applyBorder="1">
      <alignment vertical="center"/>
    </xf>
    <xf numFmtId="0" fontId="96" fillId="11" borderId="37" xfId="0" applyFont="1" applyFill="1" applyBorder="1" applyAlignment="1">
      <alignment horizontal="right" vertical="top"/>
    </xf>
    <xf numFmtId="0" fontId="96" fillId="11" borderId="40" xfId="0" applyFont="1" applyFill="1" applyBorder="1" applyAlignment="1">
      <alignment horizontal="right" vertical="top"/>
    </xf>
    <xf numFmtId="0" fontId="69" fillId="4" borderId="26" xfId="0" applyFont="1" applyFill="1" applyBorder="1" applyAlignment="1">
      <alignment horizontal="center" vertical="center"/>
    </xf>
    <xf numFmtId="0" fontId="0" fillId="4" borderId="0" xfId="0" applyFill="1" applyAlignment="1">
      <alignment horizontal="left" vertical="center"/>
    </xf>
    <xf numFmtId="0" fontId="14" fillId="4" borderId="0" xfId="0" applyFont="1" applyFill="1" applyAlignment="1">
      <alignment horizontal="left" vertical="center"/>
    </xf>
    <xf numFmtId="0" fontId="47" fillId="0" borderId="0" xfId="0" applyFont="1">
      <alignment vertical="center"/>
    </xf>
    <xf numFmtId="0" fontId="12" fillId="4" borderId="0" xfId="0" applyFont="1" applyFill="1">
      <alignment vertical="center"/>
    </xf>
    <xf numFmtId="0" fontId="19" fillId="4" borderId="0" xfId="0" applyFont="1" applyFill="1">
      <alignment vertical="center"/>
    </xf>
    <xf numFmtId="0" fontId="0" fillId="0" borderId="0" xfId="0">
      <alignment vertical="center"/>
    </xf>
    <xf numFmtId="0" fontId="51" fillId="4" borderId="0" xfId="0" applyFont="1" applyFill="1">
      <alignment vertical="center"/>
    </xf>
    <xf numFmtId="0" fontId="3" fillId="4" borderId="0" xfId="0" applyFont="1" applyFill="1">
      <alignment vertical="center"/>
    </xf>
    <xf numFmtId="0" fontId="0" fillId="4" borderId="0" xfId="0" applyFill="1">
      <alignment vertical="center"/>
    </xf>
    <xf numFmtId="0" fontId="19" fillId="4" borderId="0" xfId="0" applyFont="1" applyFill="1" applyAlignment="1">
      <alignment horizontal="distributed" vertical="center"/>
    </xf>
    <xf numFmtId="0" fontId="80" fillId="4" borderId="0" xfId="0" applyFont="1" applyFill="1">
      <alignment vertical="center"/>
    </xf>
    <xf numFmtId="0" fontId="9" fillId="4" borderId="0" xfId="0" applyFont="1" applyFill="1">
      <alignment vertical="center"/>
    </xf>
    <xf numFmtId="0" fontId="14" fillId="4" borderId="0" xfId="0" applyFont="1" applyFill="1" applyAlignment="1">
      <alignment horizontal="center" vertical="center"/>
    </xf>
    <xf numFmtId="0" fontId="14" fillId="4" borderId="0" xfId="0" applyFont="1" applyFill="1">
      <alignment vertical="center"/>
    </xf>
    <xf numFmtId="0" fontId="2" fillId="0" borderId="0" xfId="0" applyFont="1">
      <alignment vertical="center"/>
    </xf>
    <xf numFmtId="0" fontId="51" fillId="4" borderId="0" xfId="0" applyFont="1" applyFill="1" applyAlignment="1">
      <alignment vertical="center"/>
    </xf>
    <xf numFmtId="0" fontId="19" fillId="4" borderId="0" xfId="0" applyFont="1" applyFill="1" applyAlignment="1">
      <alignment vertical="center" wrapText="1"/>
    </xf>
    <xf numFmtId="0" fontId="3" fillId="4" borderId="0" xfId="0" applyFont="1" applyFill="1" applyAlignment="1">
      <alignment vertical="center"/>
    </xf>
    <xf numFmtId="0" fontId="0" fillId="4" borderId="0" xfId="0" applyFill="1" applyBorder="1" applyAlignment="1">
      <alignment vertical="center"/>
    </xf>
    <xf numFmtId="0" fontId="3" fillId="4" borderId="0" xfId="0" applyFont="1" applyFill="1" applyBorder="1" applyAlignment="1">
      <alignment vertical="center"/>
    </xf>
    <xf numFmtId="0" fontId="61" fillId="4" borderId="0" xfId="0" applyFont="1" applyFill="1" applyAlignment="1">
      <alignment vertical="top" wrapText="1"/>
    </xf>
    <xf numFmtId="0" fontId="5" fillId="4" borderId="0" xfId="0" applyFont="1" applyFill="1" applyAlignment="1">
      <alignment vertical="top"/>
    </xf>
    <xf numFmtId="181" fontId="3" fillId="0" borderId="0" xfId="0" applyNumberFormat="1" applyFont="1">
      <alignment vertical="center"/>
    </xf>
    <xf numFmtId="181" fontId="3" fillId="0" borderId="0" xfId="0" applyNumberFormat="1" applyFont="1" applyProtection="1">
      <alignment vertical="center"/>
      <protection locked="0"/>
    </xf>
    <xf numFmtId="0" fontId="0" fillId="0" borderId="0" xfId="0">
      <alignment vertical="center"/>
    </xf>
    <xf numFmtId="0" fontId="0" fillId="0" borderId="0" xfId="0" applyAlignment="1">
      <alignment horizontal="center" vertical="center"/>
    </xf>
    <xf numFmtId="0" fontId="0" fillId="4" borderId="0" xfId="0" applyFill="1" applyAlignment="1">
      <alignment vertical="center"/>
    </xf>
    <xf numFmtId="0" fontId="37" fillId="0" borderId="0" xfId="0" applyFont="1">
      <alignment vertical="center"/>
    </xf>
    <xf numFmtId="0" fontId="4" fillId="0" borderId="0" xfId="0" applyFont="1" applyAlignment="1">
      <alignment horizontal="center" vertical="center"/>
    </xf>
    <xf numFmtId="0" fontId="33" fillId="0" borderId="0" xfId="0" applyFont="1" applyAlignment="1">
      <alignment horizontal="center" vertical="center"/>
    </xf>
    <xf numFmtId="0" fontId="3" fillId="4" borderId="0" xfId="0" applyFont="1" applyFill="1">
      <alignment vertical="center"/>
    </xf>
    <xf numFmtId="0" fontId="14" fillId="4" borderId="0" xfId="0" applyFont="1" applyFill="1">
      <alignment vertical="center"/>
    </xf>
    <xf numFmtId="0" fontId="14" fillId="4" borderId="0" xfId="0" applyFont="1" applyFill="1" applyAlignment="1">
      <alignment vertical="center"/>
    </xf>
    <xf numFmtId="0" fontId="4" fillId="0" borderId="32" xfId="0" applyFont="1" applyBorder="1">
      <alignment vertical="center"/>
    </xf>
    <xf numFmtId="0" fontId="0" fillId="0" borderId="32" xfId="0" applyBorder="1" applyAlignment="1">
      <alignment horizontal="center" vertical="center"/>
    </xf>
    <xf numFmtId="177" fontId="0" fillId="0" borderId="32" xfId="1" applyNumberFormat="1" applyFont="1" applyBorder="1" applyAlignment="1" applyProtection="1">
      <alignment horizontal="right" vertical="center" shrinkToFit="1"/>
      <protection locked="0"/>
    </xf>
    <xf numFmtId="0" fontId="3" fillId="0" borderId="2" xfId="0" applyFont="1" applyBorder="1" applyProtection="1">
      <alignment vertical="center"/>
      <protection locked="0"/>
    </xf>
    <xf numFmtId="0" fontId="3" fillId="0" borderId="2" xfId="0" applyFont="1" applyBorder="1">
      <alignment vertical="center"/>
    </xf>
    <xf numFmtId="0" fontId="66" fillId="4" borderId="0" xfId="0" applyFont="1" applyFill="1" applyBorder="1" applyAlignment="1">
      <alignment horizontal="center" vertical="center"/>
    </xf>
    <xf numFmtId="0" fontId="12" fillId="4" borderId="0" xfId="0" applyFont="1" applyFill="1" applyBorder="1" applyAlignment="1">
      <alignment horizontal="center" vertical="center"/>
    </xf>
    <xf numFmtId="0" fontId="5" fillId="4" borderId="0" xfId="0" applyFont="1" applyFill="1" applyBorder="1" applyAlignment="1">
      <alignment vertical="top"/>
    </xf>
    <xf numFmtId="0" fontId="58" fillId="4" borderId="0" xfId="0" applyFont="1" applyFill="1" applyBorder="1" applyAlignment="1">
      <alignment vertical="center"/>
    </xf>
    <xf numFmtId="0" fontId="0" fillId="4" borderId="0" xfId="0" applyFill="1" applyBorder="1" applyAlignment="1">
      <alignment horizontal="center" vertical="center"/>
    </xf>
    <xf numFmtId="0" fontId="130" fillId="0" borderId="0" xfId="0" applyFont="1">
      <alignment vertical="center"/>
    </xf>
    <xf numFmtId="0" fontId="130" fillId="0" borderId="0" xfId="0" applyFont="1" applyAlignment="1">
      <alignment horizontal="center" vertical="center"/>
    </xf>
    <xf numFmtId="0" fontId="131" fillId="0" borderId="0" xfId="0" applyFont="1" applyAlignment="1">
      <alignment horizontal="center" vertical="center"/>
    </xf>
    <xf numFmtId="0" fontId="134" fillId="0" borderId="0" xfId="0" applyFont="1" applyAlignment="1">
      <alignment horizontal="center" vertical="center"/>
    </xf>
    <xf numFmtId="0" fontId="135" fillId="0" borderId="0" xfId="0" applyFont="1" applyAlignment="1">
      <alignment horizontal="center" vertical="center"/>
    </xf>
    <xf numFmtId="0" fontId="133" fillId="0" borderId="0" xfId="0" applyFont="1" applyAlignment="1">
      <alignment horizontal="center" vertical="center"/>
    </xf>
    <xf numFmtId="0" fontId="136" fillId="0" borderId="0" xfId="0" applyFont="1">
      <alignment vertical="center"/>
    </xf>
    <xf numFmtId="0" fontId="137" fillId="0" borderId="0" xfId="0" applyFont="1" applyAlignment="1">
      <alignment horizontal="center" vertical="center"/>
    </xf>
    <xf numFmtId="0" fontId="138" fillId="0" borderId="0" xfId="0" applyFont="1" applyAlignment="1">
      <alignment horizontal="center" vertical="center"/>
    </xf>
    <xf numFmtId="0" fontId="134" fillId="0" borderId="0" xfId="0" applyFont="1">
      <alignment vertical="center"/>
    </xf>
    <xf numFmtId="0" fontId="3" fillId="4" borderId="0" xfId="0" applyFont="1" applyFill="1">
      <alignment vertical="center"/>
    </xf>
    <xf numFmtId="0" fontId="58" fillId="4" borderId="0" xfId="0" applyFont="1" applyFill="1">
      <alignment vertical="center"/>
    </xf>
    <xf numFmtId="0" fontId="3" fillId="4" borderId="0" xfId="0" applyFont="1" applyFill="1">
      <alignment vertical="center"/>
    </xf>
    <xf numFmtId="0" fontId="12" fillId="4" borderId="0" xfId="0" applyFont="1" applyFill="1">
      <alignment vertical="center"/>
    </xf>
    <xf numFmtId="0" fontId="0" fillId="4" borderId="0" xfId="0" applyFill="1">
      <alignment vertical="center"/>
    </xf>
    <xf numFmtId="0" fontId="9" fillId="4" borderId="0" xfId="0" applyFont="1" applyFill="1">
      <alignment vertical="center"/>
    </xf>
    <xf numFmtId="0" fontId="14" fillId="4" borderId="0" xfId="0" applyFont="1" applyFill="1" applyAlignment="1">
      <alignment vertical="center"/>
    </xf>
    <xf numFmtId="0" fontId="14" fillId="4" borderId="0" xfId="0" applyFont="1" applyFill="1" applyAlignment="1">
      <alignment horizontal="center" vertical="center"/>
    </xf>
    <xf numFmtId="0" fontId="0" fillId="4" borderId="0" xfId="0" applyFill="1" applyAlignment="1">
      <alignment horizontal="center" vertical="center"/>
    </xf>
    <xf numFmtId="0" fontId="51" fillId="4" borderId="0" xfId="0" applyFont="1" applyFill="1" applyAlignment="1">
      <alignment vertical="center"/>
    </xf>
    <xf numFmtId="0" fontId="14" fillId="4" borderId="0" xfId="0" applyFont="1" applyFill="1" applyAlignment="1">
      <alignment horizontal="left" vertical="center"/>
    </xf>
    <xf numFmtId="0" fontId="68" fillId="4" borderId="0" xfId="0" applyFont="1" applyFill="1" applyBorder="1" applyAlignment="1">
      <alignment horizontal="center" vertical="center"/>
    </xf>
    <xf numFmtId="0" fontId="69" fillId="4" borderId="0" xfId="0" applyFont="1" applyFill="1" applyAlignment="1">
      <alignment horizontal="center" vertical="center"/>
    </xf>
    <xf numFmtId="0" fontId="69" fillId="4" borderId="0" xfId="0" applyFont="1" applyFill="1" applyBorder="1" applyAlignment="1">
      <alignment horizontal="center" vertical="center"/>
    </xf>
    <xf numFmtId="0" fontId="0" fillId="4" borderId="0" xfId="0" applyFill="1" applyAlignment="1">
      <alignment horizontal="right" vertical="top"/>
    </xf>
    <xf numFmtId="0" fontId="11" fillId="4" borderId="0" xfId="0" applyFont="1" applyFill="1" applyAlignment="1">
      <alignment vertical="center" wrapText="1"/>
    </xf>
    <xf numFmtId="0" fontId="51" fillId="4" borderId="0" xfId="0" applyFont="1" applyFill="1">
      <alignment vertical="center"/>
    </xf>
    <xf numFmtId="0" fontId="0" fillId="0" borderId="0" xfId="0">
      <alignment vertical="center"/>
    </xf>
    <xf numFmtId="0" fontId="19" fillId="4" borderId="0" xfId="0" applyFont="1" applyFill="1">
      <alignment vertical="center"/>
    </xf>
    <xf numFmtId="0" fontId="60" fillId="4" borderId="0" xfId="0" applyFont="1" applyFill="1">
      <alignment vertical="center"/>
    </xf>
    <xf numFmtId="0" fontId="113" fillId="9" borderId="0" xfId="0" applyFont="1" applyFill="1" applyAlignment="1">
      <alignment horizontal="center" vertical="center"/>
    </xf>
    <xf numFmtId="0" fontId="109" fillId="11" borderId="0" xfId="0" applyFont="1" applyFill="1">
      <alignment vertical="center"/>
    </xf>
    <xf numFmtId="0" fontId="99" fillId="11" borderId="0" xfId="0" applyFont="1" applyFill="1">
      <alignment vertical="center"/>
    </xf>
    <xf numFmtId="0" fontId="0" fillId="11" borderId="0" xfId="0" applyFill="1">
      <alignment vertical="center"/>
    </xf>
    <xf numFmtId="0" fontId="58" fillId="4" borderId="0" xfId="0" applyFont="1" applyFill="1" applyAlignment="1">
      <alignment horizontal="left" vertical="center"/>
    </xf>
    <xf numFmtId="0" fontId="59" fillId="4" borderId="0" xfId="0" applyFont="1" applyFill="1" applyAlignment="1">
      <alignment horizontal="left" vertical="center"/>
    </xf>
    <xf numFmtId="0" fontId="48" fillId="4" borderId="12" xfId="0" applyFont="1" applyFill="1" applyBorder="1" applyAlignment="1">
      <alignment horizontal="center" vertical="center"/>
    </xf>
    <xf numFmtId="0" fontId="35" fillId="4" borderId="12" xfId="0" applyFont="1" applyFill="1" applyBorder="1" applyAlignment="1">
      <alignment horizontal="center" vertical="center"/>
    </xf>
    <xf numFmtId="0" fontId="0" fillId="4" borderId="0" xfId="0" applyFill="1" applyAlignment="1">
      <alignment vertical="center" wrapText="1"/>
    </xf>
    <xf numFmtId="0" fontId="11" fillId="4" borderId="0" xfId="0" applyFont="1" applyFill="1">
      <alignment vertical="center"/>
    </xf>
    <xf numFmtId="0" fontId="12" fillId="4" borderId="0" xfId="0" applyFont="1" applyFill="1">
      <alignment vertical="center"/>
    </xf>
    <xf numFmtId="0" fontId="3" fillId="4" borderId="0" xfId="0" applyFont="1" applyFill="1">
      <alignment vertical="center"/>
    </xf>
    <xf numFmtId="0" fontId="57" fillId="4" borderId="0" xfId="0" applyFont="1" applyFill="1">
      <alignment vertical="center"/>
    </xf>
    <xf numFmtId="0" fontId="49" fillId="4" borderId="0" xfId="0" applyFont="1" applyFill="1">
      <alignment vertical="center"/>
    </xf>
    <xf numFmtId="0" fontId="51" fillId="4" borderId="0" xfId="0" applyFont="1" applyFill="1" applyAlignment="1">
      <alignment vertical="center" wrapText="1"/>
    </xf>
    <xf numFmtId="0" fontId="68" fillId="4" borderId="0" xfId="0" applyFont="1" applyFill="1" applyAlignment="1">
      <alignment horizontal="center" vertical="center"/>
    </xf>
    <xf numFmtId="0" fontId="5" fillId="4" borderId="0" xfId="0" applyFont="1" applyFill="1">
      <alignment vertical="center"/>
    </xf>
    <xf numFmtId="0" fontId="0" fillId="4" borderId="0" xfId="0" applyFill="1">
      <alignment vertical="center"/>
    </xf>
    <xf numFmtId="0" fontId="9" fillId="4" borderId="0" xfId="0" applyFont="1" applyFill="1">
      <alignment vertical="center"/>
    </xf>
    <xf numFmtId="0" fontId="14" fillId="4" borderId="0" xfId="0" applyFont="1" applyFill="1" applyAlignment="1">
      <alignment horizontal="center" vertical="center"/>
    </xf>
    <xf numFmtId="0" fontId="0" fillId="4" borderId="0" xfId="0" applyFill="1" applyAlignment="1">
      <alignment horizontal="center" vertical="center"/>
    </xf>
    <xf numFmtId="0" fontId="12" fillId="0" borderId="0" xfId="0" applyFont="1">
      <alignment vertical="center"/>
    </xf>
    <xf numFmtId="0" fontId="122" fillId="4" borderId="0" xfId="0" applyFont="1" applyFill="1">
      <alignment vertical="center"/>
    </xf>
    <xf numFmtId="0" fontId="8" fillId="4" borderId="0" xfId="0" applyFont="1" applyFill="1" applyAlignment="1">
      <alignment vertical="center" wrapText="1"/>
    </xf>
    <xf numFmtId="0" fontId="123" fillId="4" borderId="0" xfId="0" applyFont="1" applyFill="1">
      <alignment vertical="center"/>
    </xf>
    <xf numFmtId="0" fontId="48" fillId="4" borderId="0" xfId="0" applyFont="1" applyFill="1" applyAlignment="1">
      <alignment horizontal="center" vertical="center"/>
    </xf>
    <xf numFmtId="0" fontId="0" fillId="4" borderId="20" xfId="0" applyFill="1" applyBorder="1">
      <alignment vertical="center"/>
    </xf>
    <xf numFmtId="0" fontId="5" fillId="0" borderId="0" xfId="0" applyFont="1" applyAlignment="1">
      <alignment vertical="center" wrapText="1"/>
    </xf>
    <xf numFmtId="0" fontId="0" fillId="4" borderId="0" xfId="0" applyFill="1" applyBorder="1" applyAlignment="1">
      <alignment vertical="center" wrapText="1"/>
    </xf>
    <xf numFmtId="0" fontId="3" fillId="4" borderId="0" xfId="0" applyFont="1" applyFill="1" applyBorder="1">
      <alignment vertical="center"/>
    </xf>
    <xf numFmtId="0" fontId="0" fillId="4" borderId="0" xfId="0" applyFill="1" applyAlignment="1">
      <alignment vertical="center"/>
    </xf>
    <xf numFmtId="0" fontId="3" fillId="4" borderId="0" xfId="0" applyFont="1" applyFill="1">
      <alignment vertical="center"/>
    </xf>
    <xf numFmtId="0" fontId="3" fillId="4" borderId="0" xfId="0" applyFont="1" applyFill="1">
      <alignment vertical="center"/>
    </xf>
    <xf numFmtId="0" fontId="140" fillId="4" borderId="0" xfId="0" applyFont="1" applyFill="1" applyBorder="1" applyAlignment="1">
      <alignment vertical="center"/>
    </xf>
    <xf numFmtId="0" fontId="20" fillId="4" borderId="0" xfId="0" applyFont="1" applyFill="1" applyAlignment="1">
      <alignment vertical="center"/>
    </xf>
    <xf numFmtId="0" fontId="3" fillId="4" borderId="0" xfId="0" applyFont="1" applyFill="1">
      <alignment vertical="center"/>
    </xf>
    <xf numFmtId="0" fontId="19" fillId="4" borderId="0" xfId="0" applyFont="1" applyFill="1">
      <alignment vertical="center"/>
    </xf>
    <xf numFmtId="0" fontId="0" fillId="0" borderId="0" xfId="0">
      <alignment vertical="center"/>
    </xf>
    <xf numFmtId="0" fontId="51" fillId="4" borderId="0" xfId="0" applyFont="1" applyFill="1">
      <alignment vertical="center"/>
    </xf>
    <xf numFmtId="0" fontId="0" fillId="4" borderId="0" xfId="0" applyFill="1" applyAlignment="1">
      <alignment vertical="center"/>
    </xf>
    <xf numFmtId="0" fontId="57" fillId="4" borderId="0" xfId="0" applyFont="1" applyFill="1">
      <alignment vertical="center"/>
    </xf>
    <xf numFmtId="0" fontId="3" fillId="4" borderId="0" xfId="0" applyFont="1" applyFill="1">
      <alignment vertical="center"/>
    </xf>
    <xf numFmtId="0" fontId="9" fillId="4" borderId="0" xfId="0" applyFont="1" applyFill="1">
      <alignment vertical="center"/>
    </xf>
    <xf numFmtId="0" fontId="2" fillId="0" borderId="0" xfId="0" applyFont="1">
      <alignment vertical="center"/>
    </xf>
    <xf numFmtId="0" fontId="50" fillId="4" borderId="0" xfId="0" applyFont="1" applyFill="1" applyAlignment="1">
      <alignment vertical="center"/>
    </xf>
    <xf numFmtId="0" fontId="3" fillId="4" borderId="0" xfId="0" applyFont="1" applyFill="1">
      <alignment vertical="center"/>
    </xf>
    <xf numFmtId="0" fontId="58" fillId="4" borderId="0" xfId="0" applyFont="1" applyFill="1" applyBorder="1" applyAlignment="1">
      <alignment vertical="center" wrapText="1"/>
    </xf>
    <xf numFmtId="0" fontId="58" fillId="0" borderId="0" xfId="0" applyFont="1" applyAlignment="1">
      <alignment vertical="center" wrapText="1"/>
    </xf>
    <xf numFmtId="0" fontId="147" fillId="13" borderId="72" xfId="0" applyFont="1" applyFill="1" applyBorder="1" applyAlignment="1">
      <alignment horizontal="center" vertical="center" wrapText="1"/>
    </xf>
    <xf numFmtId="0" fontId="147" fillId="13" borderId="34" xfId="0" applyFont="1" applyFill="1" applyBorder="1" applyAlignment="1">
      <alignment horizontal="center" vertical="center" wrapText="1"/>
    </xf>
    <xf numFmtId="0" fontId="147" fillId="13" borderId="35" xfId="0" applyFont="1" applyFill="1" applyBorder="1" applyAlignment="1">
      <alignment horizontal="center" vertical="center" wrapText="1"/>
    </xf>
    <xf numFmtId="0" fontId="147" fillId="13" borderId="73" xfId="0" applyFont="1" applyFill="1" applyBorder="1" applyAlignment="1">
      <alignment horizontal="center" vertical="center" wrapText="1"/>
    </xf>
    <xf numFmtId="0" fontId="147" fillId="13" borderId="0" xfId="0" applyFont="1" applyFill="1" applyBorder="1" applyAlignment="1">
      <alignment horizontal="center" vertical="center" wrapText="1"/>
    </xf>
    <xf numFmtId="0" fontId="147" fillId="13" borderId="37" xfId="0" applyFont="1" applyFill="1" applyBorder="1" applyAlignment="1">
      <alignment horizontal="center" vertical="center" wrapText="1"/>
    </xf>
    <xf numFmtId="0" fontId="148" fillId="13" borderId="73" xfId="0" applyFont="1" applyFill="1" applyBorder="1" applyAlignment="1">
      <alignment vertical="center" wrapText="1"/>
    </xf>
    <xf numFmtId="0" fontId="148" fillId="13" borderId="0" xfId="0" applyFont="1" applyFill="1" applyAlignment="1">
      <alignment vertical="center" wrapText="1"/>
    </xf>
    <xf numFmtId="0" fontId="148" fillId="13" borderId="37" xfId="0" applyFont="1" applyFill="1" applyBorder="1" applyAlignment="1">
      <alignment vertical="center" wrapText="1"/>
    </xf>
    <xf numFmtId="0" fontId="148" fillId="13" borderId="74" xfId="0" applyFont="1" applyFill="1" applyBorder="1" applyAlignment="1">
      <alignment vertical="center" wrapText="1"/>
    </xf>
    <xf numFmtId="0" fontId="148" fillId="13" borderId="75" xfId="0" applyFont="1" applyFill="1" applyBorder="1" applyAlignment="1">
      <alignment vertical="center" wrapText="1"/>
    </xf>
    <xf numFmtId="0" fontId="148" fillId="13" borderId="76" xfId="0" applyFont="1" applyFill="1" applyBorder="1" applyAlignment="1">
      <alignment vertical="center" wrapText="1"/>
    </xf>
    <xf numFmtId="0" fontId="51" fillId="4" borderId="0" xfId="0" applyFont="1" applyFill="1" applyAlignment="1">
      <alignment vertical="center"/>
    </xf>
    <xf numFmtId="0" fontId="57" fillId="4" borderId="0" xfId="0" applyFont="1" applyFill="1" applyAlignment="1">
      <alignment vertical="center"/>
    </xf>
    <xf numFmtId="0" fontId="0" fillId="0" borderId="0" xfId="0" applyAlignment="1">
      <alignment vertical="center"/>
    </xf>
    <xf numFmtId="0" fontId="3" fillId="4" borderId="0" xfId="0" applyFont="1" applyFill="1" applyAlignment="1">
      <alignment vertical="center"/>
    </xf>
    <xf numFmtId="0" fontId="49" fillId="4" borderId="0" xfId="0" applyFont="1" applyFill="1" applyAlignment="1">
      <alignment vertical="center"/>
    </xf>
    <xf numFmtId="0" fontId="33" fillId="11"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09" fillId="11" borderId="0" xfId="0" applyFont="1" applyFill="1">
      <alignment vertical="center"/>
    </xf>
    <xf numFmtId="0" fontId="29" fillId="11" borderId="0" xfId="0" applyFont="1" applyFill="1">
      <alignment vertical="center"/>
    </xf>
    <xf numFmtId="0" fontId="103" fillId="10" borderId="0" xfId="0" applyFont="1" applyFill="1" applyAlignment="1">
      <alignment horizontal="center" vertical="center"/>
    </xf>
    <xf numFmtId="0" fontId="0" fillId="10" borderId="0" xfId="0" applyFill="1" applyAlignment="1">
      <alignment horizontal="center" vertical="center"/>
    </xf>
    <xf numFmtId="0" fontId="0" fillId="0" borderId="0" xfId="0" applyAlignment="1">
      <alignment horizontal="center" vertical="center"/>
    </xf>
    <xf numFmtId="0" fontId="101" fillId="8" borderId="0" xfId="0" applyFont="1" applyFill="1" applyAlignment="1">
      <alignment horizontal="center" vertical="center"/>
    </xf>
    <xf numFmtId="0" fontId="102" fillId="8" borderId="0" xfId="0" applyFont="1" applyFill="1" applyAlignment="1">
      <alignment horizontal="center" vertical="center"/>
    </xf>
    <xf numFmtId="0" fontId="103" fillId="8" borderId="0" xfId="0" applyFont="1" applyFill="1" applyAlignment="1">
      <alignment horizontal="center" vertical="center"/>
    </xf>
    <xf numFmtId="0" fontId="0" fillId="8" borderId="0" xfId="0" applyFill="1" applyAlignment="1">
      <alignment horizontal="center" vertical="center"/>
    </xf>
    <xf numFmtId="0" fontId="110" fillId="11" borderId="0" xfId="0" applyFont="1" applyFill="1">
      <alignment vertical="center"/>
    </xf>
    <xf numFmtId="0" fontId="111" fillId="11" borderId="0" xfId="0" applyFont="1" applyFill="1">
      <alignment vertical="center"/>
    </xf>
    <xf numFmtId="0" fontId="0" fillId="0" borderId="0" xfId="0">
      <alignment vertical="center"/>
    </xf>
    <xf numFmtId="0" fontId="104" fillId="9" borderId="0" xfId="0" applyFont="1" applyFill="1" applyAlignment="1">
      <alignment horizontal="center" vertical="center"/>
    </xf>
    <xf numFmtId="0" fontId="0" fillId="9" borderId="0" xfId="0" applyFill="1">
      <alignment vertical="center"/>
    </xf>
    <xf numFmtId="0" fontId="99" fillId="11" borderId="0" xfId="0" applyFont="1" applyFill="1">
      <alignment vertical="center"/>
    </xf>
    <xf numFmtId="0" fontId="0" fillId="11" borderId="0" xfId="0" applyFill="1">
      <alignment vertical="center"/>
    </xf>
    <xf numFmtId="0" fontId="0" fillId="9" borderId="0" xfId="0" applyFill="1" applyAlignment="1">
      <alignment horizontal="center" vertical="center"/>
    </xf>
    <xf numFmtId="0" fontId="111" fillId="11" borderId="0" xfId="0" applyFont="1" applyFill="1" applyAlignment="1">
      <alignment horizontal="center" vertical="center"/>
    </xf>
    <xf numFmtId="0" fontId="113" fillId="9" borderId="0" xfId="0" applyFont="1" applyFill="1" applyAlignment="1">
      <alignment horizontal="center" vertical="center"/>
    </xf>
    <xf numFmtId="0" fontId="114" fillId="9" borderId="0" xfId="0" applyFont="1" applyFill="1" applyAlignment="1">
      <alignment horizontal="center" vertical="center"/>
    </xf>
    <xf numFmtId="0" fontId="36" fillId="4" borderId="0" xfId="0" applyFont="1" applyFill="1" applyAlignment="1">
      <alignment horizontal="right" vertical="center"/>
    </xf>
    <xf numFmtId="0" fontId="0" fillId="0" borderId="0" xfId="0" applyAlignment="1">
      <alignment horizontal="right" vertical="center"/>
    </xf>
    <xf numFmtId="0" fontId="36" fillId="4" borderId="0" xfId="0" applyFont="1" applyFill="1" applyAlignment="1">
      <alignment horizontal="left" vertical="center"/>
    </xf>
    <xf numFmtId="0" fontId="0" fillId="0" borderId="0" xfId="0" applyAlignment="1">
      <alignment horizontal="left" vertical="center"/>
    </xf>
    <xf numFmtId="0" fontId="109" fillId="11" borderId="0" xfId="0" applyFont="1" applyFill="1" applyAlignment="1">
      <alignment vertical="center"/>
    </xf>
    <xf numFmtId="0" fontId="29" fillId="11" borderId="0" xfId="0" applyFont="1" applyFill="1" applyAlignment="1">
      <alignment vertical="center"/>
    </xf>
    <xf numFmtId="0" fontId="11" fillId="4" borderId="0" xfId="0" applyFont="1" applyFill="1">
      <alignment vertical="center"/>
    </xf>
    <xf numFmtId="0" fontId="8" fillId="0" borderId="0" xfId="0" applyFont="1">
      <alignment vertical="center"/>
    </xf>
    <xf numFmtId="0" fontId="51" fillId="4" borderId="0" xfId="0" applyFont="1" applyFill="1" applyAlignment="1">
      <alignment vertical="center" wrapText="1"/>
    </xf>
    <xf numFmtId="0" fontId="12" fillId="4" borderId="0" xfId="0" applyFont="1" applyFill="1">
      <alignment vertical="center"/>
    </xf>
    <xf numFmtId="0" fontId="96" fillId="4" borderId="0" xfId="0" applyFont="1" applyFill="1" applyAlignment="1">
      <alignment horizontal="right" vertical="top"/>
    </xf>
    <xf numFmtId="0" fontId="0" fillId="0" borderId="0" xfId="0" applyAlignment="1">
      <alignment horizontal="right" vertical="top"/>
    </xf>
    <xf numFmtId="0" fontId="68" fillId="4" borderId="0" xfId="0" applyFont="1" applyFill="1" applyAlignment="1">
      <alignment horizontal="center" vertical="center"/>
    </xf>
    <xf numFmtId="0" fontId="69" fillId="0" borderId="0" xfId="0" applyFont="1" applyAlignment="1">
      <alignment horizontal="center" vertical="center"/>
    </xf>
    <xf numFmtId="0" fontId="68" fillId="4" borderId="41" xfId="0" applyFont="1" applyFill="1" applyBorder="1" applyAlignment="1">
      <alignment horizontal="center" vertical="center"/>
    </xf>
    <xf numFmtId="0" fontId="69" fillId="0" borderId="42" xfId="0" applyFont="1" applyBorder="1" applyAlignment="1">
      <alignment horizontal="center" vertical="center"/>
    </xf>
    <xf numFmtId="0" fontId="69" fillId="0" borderId="43" xfId="0" applyFont="1" applyBorder="1" applyAlignment="1">
      <alignment horizontal="center" vertical="center"/>
    </xf>
    <xf numFmtId="0" fontId="51" fillId="4" borderId="0" xfId="0" applyFont="1" applyFill="1">
      <alignment vertical="center"/>
    </xf>
    <xf numFmtId="0" fontId="51" fillId="4" borderId="0" xfId="0" applyFont="1" applyFill="1" applyAlignment="1">
      <alignment horizontal="right" vertical="center"/>
    </xf>
    <xf numFmtId="0" fontId="12" fillId="4" borderId="0" xfId="0" applyFont="1" applyFill="1" applyAlignment="1">
      <alignment horizontal="right" vertical="center"/>
    </xf>
    <xf numFmtId="49" fontId="51" fillId="3"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142" fillId="12" borderId="0" xfId="0" applyFont="1" applyFill="1" applyBorder="1" applyAlignment="1">
      <alignment vertical="center" wrapText="1"/>
    </xf>
    <xf numFmtId="0" fontId="20" fillId="0" borderId="0" xfId="0" applyFont="1" applyBorder="1" applyAlignment="1">
      <alignment vertical="center" wrapText="1"/>
    </xf>
    <xf numFmtId="0" fontId="38" fillId="4" borderId="0" xfId="0" applyFont="1" applyFill="1" applyAlignment="1">
      <alignment horizontal="right" vertical="top"/>
    </xf>
    <xf numFmtId="0" fontId="65" fillId="4" borderId="19" xfId="0" applyFont="1" applyFill="1" applyBorder="1" applyAlignment="1">
      <alignment horizontal="center" vertical="center"/>
    </xf>
    <xf numFmtId="0" fontId="66" fillId="4" borderId="20" xfId="0" applyFont="1" applyFill="1" applyBorder="1" applyAlignment="1">
      <alignment horizontal="center" vertical="center"/>
    </xf>
    <xf numFmtId="0" fontId="66" fillId="4" borderId="21"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72" fillId="4" borderId="0" xfId="0" applyFont="1" applyFill="1" applyAlignment="1">
      <alignment vertical="center" wrapText="1"/>
    </xf>
    <xf numFmtId="0" fontId="0" fillId="4" borderId="0" xfId="0" applyFill="1" applyAlignment="1">
      <alignment vertical="center"/>
    </xf>
    <xf numFmtId="0" fontId="57" fillId="4" borderId="0" xfId="0" applyFont="1" applyFill="1">
      <alignment vertical="center"/>
    </xf>
    <xf numFmtId="0" fontId="19" fillId="4" borderId="0" xfId="0" applyFont="1" applyFill="1">
      <alignment vertical="center"/>
    </xf>
    <xf numFmtId="0" fontId="60" fillId="4" borderId="0" xfId="0" applyFont="1" applyFill="1">
      <alignment vertical="center"/>
    </xf>
    <xf numFmtId="0" fontId="35" fillId="3" borderId="41" xfId="0" applyFont="1" applyFill="1" applyBorder="1" applyAlignment="1" applyProtection="1">
      <alignment horizontal="center" vertical="center"/>
      <protection locked="0"/>
    </xf>
    <xf numFmtId="0" fontId="35" fillId="3" borderId="42" xfId="0" applyFont="1" applyFill="1" applyBorder="1" applyAlignment="1" applyProtection="1">
      <alignment horizontal="center" vertical="center"/>
      <protection locked="0"/>
    </xf>
    <xf numFmtId="0" fontId="35" fillId="3" borderId="43" xfId="0" applyFont="1" applyFill="1" applyBorder="1" applyAlignment="1" applyProtection="1">
      <alignment horizontal="center" vertical="center"/>
      <protection locked="0"/>
    </xf>
    <xf numFmtId="0" fontId="55" fillId="4" borderId="1" xfId="0" applyFont="1" applyFill="1" applyBorder="1" applyAlignment="1">
      <alignment horizontal="center" vertical="center"/>
    </xf>
    <xf numFmtId="0" fontId="55" fillId="0" borderId="1" xfId="0" applyFont="1" applyBorder="1" applyAlignment="1">
      <alignment horizontal="center" vertical="center"/>
    </xf>
    <xf numFmtId="0" fontId="37" fillId="0" borderId="1" xfId="0" applyFont="1" applyBorder="1" applyAlignment="1">
      <alignment horizontal="center" vertical="center"/>
    </xf>
    <xf numFmtId="0" fontId="35" fillId="4" borderId="4" xfId="0" applyFont="1" applyFill="1" applyBorder="1" applyAlignment="1">
      <alignment horizontal="center" vertical="center"/>
    </xf>
    <xf numFmtId="0" fontId="35" fillId="4" borderId="12" xfId="0" applyFont="1" applyFill="1" applyBorder="1" applyAlignment="1">
      <alignment horizontal="center" vertical="center"/>
    </xf>
    <xf numFmtId="0" fontId="35" fillId="4" borderId="3" xfId="0" applyFont="1" applyFill="1" applyBorder="1" applyAlignment="1">
      <alignment horizontal="center" vertical="center"/>
    </xf>
    <xf numFmtId="0" fontId="48" fillId="4" borderId="4" xfId="0" applyFont="1" applyFill="1" applyBorder="1" applyAlignment="1">
      <alignment horizontal="center" vertical="center"/>
    </xf>
    <xf numFmtId="0" fontId="48" fillId="4" borderId="12" xfId="0" applyFont="1" applyFill="1" applyBorder="1" applyAlignment="1">
      <alignment horizontal="center" vertical="center"/>
    </xf>
    <xf numFmtId="0" fontId="48" fillId="4" borderId="3" xfId="0" applyFont="1" applyFill="1" applyBorder="1" applyAlignment="1">
      <alignment horizontal="center" vertical="center"/>
    </xf>
    <xf numFmtId="0" fontId="58" fillId="4" borderId="0" xfId="0" applyFont="1" applyFill="1" applyAlignment="1">
      <alignment horizontal="center" vertical="center"/>
    </xf>
    <xf numFmtId="0" fontId="8" fillId="4" borderId="0" xfId="0" applyFont="1" applyFill="1">
      <alignment vertical="center"/>
    </xf>
    <xf numFmtId="0" fontId="32" fillId="4" borderId="0" xfId="0" applyFont="1" applyFill="1" applyAlignment="1">
      <alignment horizontal="center" vertical="center"/>
    </xf>
    <xf numFmtId="0" fontId="0" fillId="4" borderId="9" xfId="0" applyFill="1" applyBorder="1" applyAlignment="1">
      <alignment horizontal="center" vertical="center"/>
    </xf>
    <xf numFmtId="179" fontId="74" fillId="3" borderId="4" xfId="1" applyNumberFormat="1" applyFont="1" applyFill="1" applyBorder="1" applyAlignment="1" applyProtection="1">
      <alignment vertical="center" shrinkToFit="1"/>
      <protection locked="0"/>
    </xf>
    <xf numFmtId="179" fontId="46" fillId="3" borderId="12" xfId="0" applyNumberFormat="1" applyFont="1" applyFill="1" applyBorder="1" applyAlignment="1" applyProtection="1">
      <alignment vertical="center" shrinkToFit="1"/>
      <protection locked="0"/>
    </xf>
    <xf numFmtId="179" fontId="46" fillId="3" borderId="3" xfId="0" applyNumberFormat="1" applyFont="1" applyFill="1" applyBorder="1" applyAlignment="1" applyProtection="1">
      <alignment vertical="center" shrinkToFit="1"/>
      <protection locked="0"/>
    </xf>
    <xf numFmtId="0" fontId="66" fillId="4" borderId="41" xfId="0"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66" fillId="4" borderId="26" xfId="0" applyFont="1" applyFill="1" applyBorder="1" applyAlignment="1">
      <alignment horizontal="center" vertical="center"/>
    </xf>
    <xf numFmtId="0" fontId="70" fillId="4" borderId="0" xfId="0" applyFont="1" applyFill="1">
      <alignment vertical="center"/>
    </xf>
    <xf numFmtId="0" fontId="71" fillId="0" borderId="0" xfId="0" applyFont="1">
      <alignment vertical="center"/>
    </xf>
    <xf numFmtId="0" fontId="58" fillId="4" borderId="0" xfId="0" applyFont="1" applyFill="1" applyAlignment="1">
      <alignment horizontal="left" vertical="center"/>
    </xf>
    <xf numFmtId="0" fontId="11" fillId="4" borderId="0" xfId="0" applyFont="1" applyFill="1" applyAlignment="1">
      <alignment vertical="top" wrapText="1"/>
    </xf>
    <xf numFmtId="0" fontId="32" fillId="4" borderId="8" xfId="0" applyFont="1" applyFill="1" applyBorder="1" applyAlignment="1">
      <alignment horizontal="center" vertical="center"/>
    </xf>
    <xf numFmtId="0" fontId="32" fillId="4" borderId="9" xfId="0" applyFont="1" applyFill="1" applyBorder="1" applyAlignment="1">
      <alignment horizontal="center" vertical="center"/>
    </xf>
    <xf numFmtId="0" fontId="59" fillId="4" borderId="0" xfId="0" applyFont="1" applyFill="1" applyAlignment="1">
      <alignment horizontal="left" vertical="center"/>
    </xf>
    <xf numFmtId="0" fontId="59" fillId="0" borderId="0" xfId="0" applyFont="1" applyAlignment="1">
      <alignment horizontal="lef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179" fontId="74" fillId="4" borderId="69" xfId="1" applyNumberFormat="1" applyFont="1" applyFill="1" applyBorder="1" applyAlignment="1" applyProtection="1">
      <alignment vertical="center" shrinkToFit="1"/>
    </xf>
    <xf numFmtId="179" fontId="74" fillId="4" borderId="70" xfId="1" applyNumberFormat="1" applyFont="1" applyFill="1" applyBorder="1" applyAlignment="1" applyProtection="1">
      <alignment vertical="center" shrinkToFit="1"/>
    </xf>
    <xf numFmtId="179" fontId="74" fillId="4" borderId="71" xfId="1" applyNumberFormat="1" applyFont="1" applyFill="1" applyBorder="1" applyAlignment="1" applyProtection="1">
      <alignment vertical="center" shrinkToFit="1"/>
    </xf>
    <xf numFmtId="0" fontId="58" fillId="4" borderId="0" xfId="0" applyFont="1" applyFill="1" applyAlignment="1">
      <alignment vertical="top" wrapText="1"/>
    </xf>
    <xf numFmtId="0" fontId="47" fillId="0" borderId="0" xfId="0" applyFont="1" applyAlignment="1">
      <alignment vertical="top" wrapText="1"/>
    </xf>
    <xf numFmtId="0" fontId="48" fillId="4" borderId="4" xfId="0" applyFont="1" applyFill="1" applyBorder="1" applyAlignment="1">
      <alignment horizontal="center" vertical="center" wrapText="1"/>
    </xf>
    <xf numFmtId="0" fontId="0" fillId="0" borderId="0" xfId="0" applyAlignment="1">
      <alignment vertical="center" wrapText="1"/>
    </xf>
    <xf numFmtId="0" fontId="118" fillId="8" borderId="0" xfId="0" applyFont="1" applyFill="1" applyAlignment="1">
      <alignment horizontal="center" vertical="center"/>
    </xf>
    <xf numFmtId="0" fontId="119" fillId="8" borderId="0" xfId="0" applyFont="1" applyFill="1" applyAlignment="1">
      <alignment horizontal="center" vertical="center"/>
    </xf>
    <xf numFmtId="0" fontId="117" fillId="8" borderId="0" xfId="0" applyFont="1" applyFill="1" applyAlignment="1">
      <alignment horizontal="center" vertical="center"/>
    </xf>
    <xf numFmtId="0" fontId="117" fillId="8" borderId="0" xfId="0" applyFont="1" applyFill="1">
      <alignment vertical="center"/>
    </xf>
    <xf numFmtId="0" fontId="141" fillId="12" borderId="0" xfId="0" applyFont="1" applyFill="1" applyBorder="1" applyAlignment="1">
      <alignment vertical="center"/>
    </xf>
    <xf numFmtId="0" fontId="11" fillId="4" borderId="0" xfId="0" applyFont="1" applyFill="1" applyAlignment="1">
      <alignment vertical="center" wrapText="1"/>
    </xf>
    <xf numFmtId="0" fontId="55" fillId="4" borderId="0" xfId="0" applyFont="1" applyFill="1" applyBorder="1" applyAlignment="1">
      <alignment horizontal="center" vertical="center"/>
    </xf>
    <xf numFmtId="0" fontId="37" fillId="0" borderId="0" xfId="0" applyFont="1" applyBorder="1" applyAlignment="1">
      <alignment horizontal="center" vertical="center"/>
    </xf>
    <xf numFmtId="0" fontId="0" fillId="0" borderId="0" xfId="0" applyBorder="1">
      <alignment vertical="center"/>
    </xf>
    <xf numFmtId="0" fontId="35" fillId="5" borderId="41" xfId="0" applyFont="1" applyFill="1" applyBorder="1" applyAlignment="1" applyProtection="1">
      <alignment horizontal="center" vertical="center"/>
    </xf>
    <xf numFmtId="0" fontId="35" fillId="5" borderId="42" xfId="0" applyFont="1" applyFill="1" applyBorder="1" applyAlignment="1" applyProtection="1">
      <alignment horizontal="center" vertical="center"/>
    </xf>
    <xf numFmtId="0" fontId="35" fillId="5" borderId="43" xfId="0" applyFont="1" applyFill="1" applyBorder="1" applyAlignment="1" applyProtection="1">
      <alignment horizontal="center" vertical="center"/>
    </xf>
    <xf numFmtId="0" fontId="6" fillId="4" borderId="0" xfId="0" applyFont="1" applyFill="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58" fillId="4" borderId="0" xfId="0" applyFont="1" applyFill="1" applyAlignment="1">
      <alignment vertical="center" wrapText="1"/>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66" fillId="4" borderId="0" xfId="0" applyFont="1" applyFill="1" applyAlignment="1">
      <alignment horizontal="center" vertical="center"/>
    </xf>
    <xf numFmtId="0" fontId="96" fillId="0" borderId="0" xfId="0" applyFont="1" applyAlignment="1">
      <alignment horizontal="right" vertical="top"/>
    </xf>
    <xf numFmtId="0" fontId="0" fillId="0" borderId="42" xfId="0" applyBorder="1">
      <alignment vertical="center"/>
    </xf>
    <xf numFmtId="0" fontId="0" fillId="0" borderId="43" xfId="0" applyBorder="1">
      <alignment vertical="center"/>
    </xf>
    <xf numFmtId="0" fontId="45" fillId="4" borderId="0" xfId="0" applyFont="1" applyFill="1">
      <alignment vertical="center"/>
    </xf>
    <xf numFmtId="0" fontId="58" fillId="4" borderId="0" xfId="0" applyFont="1" applyFill="1">
      <alignment vertical="center"/>
    </xf>
    <xf numFmtId="0" fontId="59" fillId="4" borderId="0" xfId="0" applyFont="1" applyFill="1">
      <alignment vertical="center"/>
    </xf>
    <xf numFmtId="0" fontId="5" fillId="4" borderId="0" xfId="0" applyFont="1" applyFill="1">
      <alignment vertical="center"/>
    </xf>
    <xf numFmtId="0" fontId="45" fillId="4" borderId="6" xfId="0" applyFont="1" applyFill="1" applyBorder="1">
      <alignment vertical="center"/>
    </xf>
    <xf numFmtId="0" fontId="3" fillId="0" borderId="6" xfId="0" applyFont="1" applyBorder="1">
      <alignment vertical="center"/>
    </xf>
    <xf numFmtId="49" fontId="19" fillId="3" borderId="4" xfId="0" applyNumberFormat="1" applyFont="1" applyFill="1" applyBorder="1" applyAlignment="1" applyProtection="1">
      <alignment horizontal="left" vertical="center" shrinkToFit="1"/>
      <protection locked="0"/>
    </xf>
    <xf numFmtId="49" fontId="60" fillId="3" borderId="12" xfId="0" applyNumberFormat="1" applyFont="1" applyFill="1" applyBorder="1" applyAlignment="1" applyProtection="1">
      <alignment horizontal="left" vertical="center" shrinkToFit="1"/>
      <protection locked="0"/>
    </xf>
    <xf numFmtId="49" fontId="60" fillId="3" borderId="3" xfId="0" applyNumberFormat="1" applyFont="1" applyFill="1" applyBorder="1" applyAlignment="1" applyProtection="1">
      <alignment horizontal="left" vertical="center" shrinkToFit="1"/>
      <protection locked="0"/>
    </xf>
    <xf numFmtId="49" fontId="5" fillId="3" borderId="4" xfId="0" applyNumberFormat="1" applyFont="1" applyFill="1" applyBorder="1" applyProtection="1">
      <alignment vertical="center"/>
      <protection locked="0"/>
    </xf>
    <xf numFmtId="49" fontId="5" fillId="3" borderId="12" xfId="0" applyNumberFormat="1" applyFont="1" applyFill="1" applyBorder="1" applyProtection="1">
      <alignment vertical="center"/>
      <protection locked="0"/>
    </xf>
    <xf numFmtId="49" fontId="5" fillId="3" borderId="3" xfId="0" applyNumberFormat="1" applyFont="1" applyFill="1" applyBorder="1" applyProtection="1">
      <alignment vertical="center"/>
      <protection locked="0"/>
    </xf>
    <xf numFmtId="0" fontId="19" fillId="4" borderId="0" xfId="0" applyFont="1" applyFill="1" applyAlignment="1">
      <alignment horizontal="distributed" vertical="center"/>
    </xf>
    <xf numFmtId="0" fontId="60" fillId="4" borderId="0" xfId="0" applyFont="1" applyFill="1" applyAlignment="1">
      <alignment horizontal="distributed" vertical="center"/>
    </xf>
    <xf numFmtId="0" fontId="19" fillId="3" borderId="4" xfId="0" applyFont="1" applyFill="1" applyBorder="1" applyAlignment="1" applyProtection="1">
      <alignment vertical="center" shrinkToFit="1"/>
      <protection locked="0"/>
    </xf>
    <xf numFmtId="0" fontId="60" fillId="3" borderId="12" xfId="0" applyFont="1" applyFill="1" applyBorder="1" applyAlignment="1" applyProtection="1">
      <alignment vertical="center" shrinkToFit="1"/>
      <protection locked="0"/>
    </xf>
    <xf numFmtId="0" fontId="60" fillId="3" borderId="3" xfId="0" applyFont="1" applyFill="1" applyBorder="1" applyAlignment="1" applyProtection="1">
      <alignment vertical="center" shrinkToFit="1"/>
      <protection locked="0"/>
    </xf>
    <xf numFmtId="0" fontId="5" fillId="0" borderId="0" xfId="0" applyFont="1" applyAlignment="1">
      <alignment horizontal="distributed" vertical="center"/>
    </xf>
    <xf numFmtId="0" fontId="80" fillId="4" borderId="0" xfId="0" applyFont="1" applyFill="1">
      <alignment vertical="center"/>
    </xf>
    <xf numFmtId="0" fontId="19" fillId="3" borderId="4"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9" fillId="4" borderId="0" xfId="0" applyFont="1" applyFill="1">
      <alignment vertical="center"/>
    </xf>
    <xf numFmtId="0" fontId="0" fillId="4" borderId="0" xfId="0" applyFill="1">
      <alignment vertical="center"/>
    </xf>
    <xf numFmtId="0" fontId="3" fillId="4" borderId="0" xfId="0" applyFont="1" applyFill="1">
      <alignment vertical="center"/>
    </xf>
    <xf numFmtId="0" fontId="49" fillId="4" borderId="0" xfId="0" applyFont="1" applyFill="1">
      <alignment vertical="center"/>
    </xf>
    <xf numFmtId="0" fontId="80" fillId="4" borderId="0" xfId="0" applyFont="1" applyFill="1" applyAlignment="1">
      <alignment vertical="center" wrapText="1"/>
    </xf>
    <xf numFmtId="0" fontId="56" fillId="0" borderId="0" xfId="0" applyFont="1" applyAlignment="1">
      <alignment vertical="center" wrapText="1"/>
    </xf>
    <xf numFmtId="176" fontId="19" fillId="3" borderId="4" xfId="0" applyNumberFormat="1" applyFont="1" applyFill="1" applyBorder="1" applyProtection="1">
      <alignment vertical="center"/>
      <protection locked="0"/>
    </xf>
    <xf numFmtId="176" fontId="60" fillId="3" borderId="12" xfId="0" applyNumberFormat="1" applyFont="1" applyFill="1" applyBorder="1" applyProtection="1">
      <alignment vertical="center"/>
      <protection locked="0"/>
    </xf>
    <xf numFmtId="176" fontId="60" fillId="3" borderId="3" xfId="0" applyNumberFormat="1" applyFont="1" applyFill="1" applyBorder="1" applyProtection="1">
      <alignment vertical="center"/>
      <protection locked="0"/>
    </xf>
    <xf numFmtId="0" fontId="56" fillId="0" borderId="0" xfId="0" applyFont="1">
      <alignment vertical="center"/>
    </xf>
    <xf numFmtId="0" fontId="45" fillId="4" borderId="0" xfId="0" applyFont="1" applyFill="1" applyAlignment="1">
      <alignment vertical="center"/>
    </xf>
    <xf numFmtId="0" fontId="3" fillId="0" borderId="0" xfId="0" applyFont="1" applyAlignment="1">
      <alignment vertical="center"/>
    </xf>
    <xf numFmtId="0" fontId="3" fillId="4" borderId="0" xfId="0" applyFont="1" applyFill="1" applyAlignment="1">
      <alignment horizontal="center" vertical="center"/>
    </xf>
    <xf numFmtId="0" fontId="0" fillId="4" borderId="0" xfId="0" applyFont="1" applyFill="1" applyAlignment="1">
      <alignment horizontal="center" vertical="center"/>
    </xf>
    <xf numFmtId="0" fontId="14" fillId="4" borderId="0" xfId="0" applyFont="1" applyFill="1" applyAlignment="1">
      <alignment horizontal="center" vertical="center"/>
    </xf>
    <xf numFmtId="0" fontId="0" fillId="4" borderId="0" xfId="0" applyFill="1" applyAlignment="1">
      <alignment horizontal="center" vertical="center"/>
    </xf>
    <xf numFmtId="0" fontId="14" fillId="4" borderId="0" xfId="0" applyFont="1" applyFill="1" applyAlignment="1">
      <alignment horizontal="left" vertical="center"/>
    </xf>
    <xf numFmtId="0" fontId="146" fillId="4" borderId="0" xfId="0" applyFont="1" applyFill="1">
      <alignment vertical="center"/>
    </xf>
    <xf numFmtId="0" fontId="145" fillId="0" borderId="0" xfId="0" applyFont="1">
      <alignment vertical="center"/>
    </xf>
    <xf numFmtId="0" fontId="116" fillId="4" borderId="4" xfId="0" applyFont="1" applyFill="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vertical="center"/>
    </xf>
    <xf numFmtId="0" fontId="14" fillId="4" borderId="0" xfId="0" applyFont="1" applyFill="1" applyAlignment="1">
      <alignment vertical="center"/>
    </xf>
    <xf numFmtId="0" fontId="143" fillId="4" borderId="0" xfId="0" applyFont="1" applyFill="1">
      <alignment vertical="center"/>
    </xf>
    <xf numFmtId="0" fontId="143" fillId="0" borderId="0" xfId="0" applyFont="1">
      <alignment vertical="center"/>
    </xf>
    <xf numFmtId="0" fontId="144" fillId="0" borderId="0" xfId="0" applyFont="1">
      <alignment vertical="center"/>
    </xf>
    <xf numFmtId="0" fontId="50" fillId="0" borderId="0" xfId="0" applyFont="1">
      <alignment vertical="center"/>
    </xf>
    <xf numFmtId="0" fontId="3" fillId="4" borderId="0" xfId="0" applyFont="1" applyFill="1" applyAlignment="1">
      <alignment horizontal="left" vertical="center"/>
    </xf>
    <xf numFmtId="0" fontId="53" fillId="4" borderId="0" xfId="0" applyFont="1" applyFill="1">
      <alignment vertical="center"/>
    </xf>
    <xf numFmtId="0" fontId="120" fillId="8" borderId="0" xfId="0" applyFont="1" applyFill="1" applyAlignment="1">
      <alignment horizontal="center" vertical="center" wrapText="1"/>
    </xf>
    <xf numFmtId="0" fontId="121" fillId="8" borderId="0" xfId="0" applyFont="1" applyFill="1" applyAlignment="1">
      <alignment vertical="center" wrapText="1"/>
    </xf>
    <xf numFmtId="0" fontId="117" fillId="8" borderId="0" xfId="0" applyFont="1" applyFill="1" applyAlignment="1">
      <alignment vertical="center" wrapText="1"/>
    </xf>
    <xf numFmtId="0" fontId="54" fillId="4" borderId="0" xfId="0" applyFont="1" applyFill="1">
      <alignment vertical="center"/>
    </xf>
    <xf numFmtId="0" fontId="54" fillId="0" borderId="0" xfId="0" applyFont="1">
      <alignment vertical="center"/>
    </xf>
    <xf numFmtId="0" fontId="55" fillId="0" borderId="0" xfId="0" applyFont="1">
      <alignment vertical="center"/>
    </xf>
    <xf numFmtId="0" fontId="37" fillId="0" borderId="0" xfId="0" applyFont="1">
      <alignment vertical="center"/>
    </xf>
    <xf numFmtId="0" fontId="9" fillId="4" borderId="0" xfId="0" applyFont="1" applyFill="1" applyAlignment="1">
      <alignment vertical="center"/>
    </xf>
    <xf numFmtId="0" fontId="68" fillId="4" borderId="0" xfId="0" applyFont="1" applyFill="1">
      <alignment vertical="center"/>
    </xf>
    <xf numFmtId="0" fontId="68" fillId="0" borderId="0" xfId="0" applyFont="1">
      <alignment vertical="center"/>
    </xf>
    <xf numFmtId="0" fontId="68" fillId="0" borderId="32" xfId="0" applyFont="1" applyBorder="1">
      <alignment vertical="center"/>
    </xf>
    <xf numFmtId="0" fontId="37" fillId="0" borderId="0" xfId="0" applyFont="1" applyAlignment="1">
      <alignment horizontal="right" vertical="center"/>
    </xf>
    <xf numFmtId="0" fontId="36" fillId="0" borderId="0" xfId="0" applyFont="1" applyAlignment="1">
      <alignment horizontal="right" vertical="center"/>
    </xf>
    <xf numFmtId="0" fontId="36" fillId="0" borderId="0" xfId="0" applyFont="1" applyAlignment="1">
      <alignment horizontal="left" vertical="center"/>
    </xf>
    <xf numFmtId="0" fontId="53" fillId="4" borderId="0" xfId="0" applyFont="1" applyFill="1" applyAlignment="1">
      <alignment vertical="center"/>
    </xf>
    <xf numFmtId="0" fontId="38" fillId="0" borderId="0" xfId="0" applyFont="1" applyAlignment="1">
      <alignment vertical="center"/>
    </xf>
    <xf numFmtId="0" fontId="149" fillId="0" borderId="1" xfId="0" applyFont="1" applyBorder="1" applyAlignment="1">
      <alignment horizontal="right" vertical="center"/>
    </xf>
    <xf numFmtId="0" fontId="56" fillId="0" borderId="1" xfId="0" applyFont="1" applyBorder="1" applyAlignment="1">
      <alignment horizontal="right" vertical="center"/>
    </xf>
    <xf numFmtId="0" fontId="78" fillId="0" borderId="0" xfId="0" applyFont="1" applyAlignment="1">
      <alignment horizontal="center" vertical="center"/>
    </xf>
    <xf numFmtId="0" fontId="79" fillId="0" borderId="0" xfId="0" applyFont="1" applyAlignment="1">
      <alignment horizontal="center" vertical="center"/>
    </xf>
    <xf numFmtId="0" fontId="2" fillId="0" borderId="0" xfId="0" applyFont="1" applyAlignment="1">
      <alignment vertical="center" wrapText="1"/>
    </xf>
    <xf numFmtId="0" fontId="2" fillId="7" borderId="4" xfId="0" applyFont="1" applyFill="1" applyBorder="1" applyAlignment="1">
      <alignment horizontal="distributed" vertical="center" indent="2"/>
    </xf>
    <xf numFmtId="0" fontId="0" fillId="7" borderId="12" xfId="0" applyFill="1" applyBorder="1" applyAlignment="1">
      <alignment horizontal="distributed" vertical="center" indent="2"/>
    </xf>
    <xf numFmtId="0" fontId="0" fillId="7" borderId="3" xfId="0" applyFill="1" applyBorder="1" applyAlignment="1">
      <alignment horizontal="distributed" vertical="center" indent="2"/>
    </xf>
    <xf numFmtId="0" fontId="75" fillId="0" borderId="5" xfId="0" applyFont="1" applyBorder="1" applyAlignment="1">
      <alignment vertical="center" shrinkToFit="1"/>
    </xf>
    <xf numFmtId="0" fontId="75" fillId="0" borderId="6" xfId="0" applyFont="1" applyBorder="1" applyAlignment="1">
      <alignment vertical="center" shrinkToFit="1"/>
    </xf>
    <xf numFmtId="0" fontId="75" fillId="0" borderId="7" xfId="0" applyFont="1" applyBorder="1" applyAlignment="1">
      <alignment vertical="center" shrinkToFit="1"/>
    </xf>
    <xf numFmtId="0" fontId="75" fillId="0" borderId="5" xfId="0" applyFont="1" applyBorder="1" applyAlignment="1">
      <alignment horizontal="left" vertical="center" shrinkToFit="1"/>
    </xf>
    <xf numFmtId="0" fontId="75" fillId="0" borderId="6" xfId="0" applyFont="1" applyBorder="1" applyAlignment="1">
      <alignment horizontal="left" vertical="center" shrinkToFit="1"/>
    </xf>
    <xf numFmtId="0" fontId="75" fillId="0" borderId="7" xfId="0" applyFont="1" applyBorder="1" applyAlignment="1">
      <alignment horizontal="left" vertical="center" shrinkToFit="1"/>
    </xf>
    <xf numFmtId="0" fontId="75" fillId="0" borderId="4" xfId="0" applyFont="1" applyBorder="1" applyAlignment="1">
      <alignment horizontal="left" vertical="center" shrinkToFit="1"/>
    </xf>
    <xf numFmtId="0" fontId="75" fillId="0" borderId="12" xfId="0" applyFont="1" applyBorder="1" applyAlignment="1">
      <alignment horizontal="left" vertical="center" shrinkToFit="1"/>
    </xf>
    <xf numFmtId="0" fontId="75" fillId="0" borderId="3" xfId="0" applyFont="1" applyBorder="1" applyAlignment="1">
      <alignment horizontal="left" vertical="center" shrinkToFit="1"/>
    </xf>
    <xf numFmtId="0" fontId="75" fillId="0" borderId="4" xfId="0" applyFont="1" applyBorder="1" applyAlignment="1">
      <alignment vertical="center" shrinkToFit="1"/>
    </xf>
    <xf numFmtId="0" fontId="75" fillId="0" borderId="12" xfId="0" applyFont="1" applyBorder="1" applyAlignment="1">
      <alignment vertical="center" shrinkToFit="1"/>
    </xf>
    <xf numFmtId="0" fontId="75" fillId="0" borderId="3" xfId="0" applyFont="1" applyBorder="1" applyAlignment="1">
      <alignment vertical="center" shrinkToFit="1"/>
    </xf>
    <xf numFmtId="0" fontId="75" fillId="0" borderId="0" xfId="0" applyFont="1" applyAlignment="1">
      <alignment horizontal="center" vertical="center"/>
    </xf>
    <xf numFmtId="0" fontId="2"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63" fillId="0" borderId="0" xfId="0" applyFont="1">
      <alignment vertical="center"/>
    </xf>
    <xf numFmtId="0" fontId="2" fillId="0" borderId="0" xfId="0" applyFont="1" applyAlignment="1">
      <alignment horizontal="center" vertical="center"/>
    </xf>
    <xf numFmtId="0" fontId="75" fillId="0" borderId="4" xfId="0" applyFont="1" applyBorder="1" applyAlignment="1">
      <alignment horizontal="center" vertical="center" shrinkToFit="1"/>
    </xf>
    <xf numFmtId="0" fontId="75" fillId="0" borderId="3" xfId="0" applyFont="1" applyBorder="1" applyAlignment="1">
      <alignment horizontal="center" vertical="center" shrinkToFit="1"/>
    </xf>
    <xf numFmtId="0" fontId="44" fillId="0" borderId="0" xfId="0" applyFont="1">
      <alignment vertical="center"/>
    </xf>
    <xf numFmtId="0" fontId="44" fillId="0" borderId="1" xfId="0" applyFont="1" applyBorder="1">
      <alignment vertical="center"/>
    </xf>
    <xf numFmtId="0" fontId="75" fillId="0" borderId="10" xfId="0" applyFont="1" applyBorder="1" applyAlignment="1">
      <alignment vertical="center" shrinkToFit="1"/>
    </xf>
    <xf numFmtId="0" fontId="75" fillId="0" borderId="1" xfId="0" applyFont="1" applyBorder="1" applyAlignment="1">
      <alignment vertical="center" shrinkToFit="1"/>
    </xf>
    <xf numFmtId="0" fontId="75" fillId="0" borderId="11" xfId="0" applyFont="1" applyBorder="1" applyAlignment="1">
      <alignment vertical="center" shrinkToFit="1"/>
    </xf>
    <xf numFmtId="0" fontId="2" fillId="7" borderId="2" xfId="0" applyFont="1" applyFill="1" applyBorder="1" applyAlignment="1">
      <alignment horizontal="distributed" vertical="center" indent="2"/>
    </xf>
    <xf numFmtId="0" fontId="0" fillId="7" borderId="2" xfId="0" applyFill="1" applyBorder="1" applyAlignment="1">
      <alignment horizontal="distributed" vertical="center" indent="2"/>
    </xf>
    <xf numFmtId="0" fontId="75" fillId="0" borderId="12" xfId="0" applyFont="1" applyBorder="1" applyAlignment="1">
      <alignment horizontal="center" vertical="center" shrinkToFit="1"/>
    </xf>
    <xf numFmtId="0" fontId="2" fillId="7" borderId="5" xfId="0" applyFont="1" applyFill="1" applyBorder="1" applyAlignment="1">
      <alignment horizontal="distributed" vertical="center" indent="2"/>
    </xf>
    <xf numFmtId="0" fontId="2" fillId="7" borderId="6" xfId="0" applyFont="1" applyFill="1" applyBorder="1" applyAlignment="1">
      <alignment horizontal="distributed" vertical="center" indent="2"/>
    </xf>
    <xf numFmtId="0" fontId="2" fillId="7" borderId="7" xfId="0" applyFont="1" applyFill="1" applyBorder="1" applyAlignment="1">
      <alignment horizontal="distributed" vertical="center" indent="2"/>
    </xf>
    <xf numFmtId="0" fontId="0" fillId="7" borderId="10" xfId="0" applyFill="1" applyBorder="1" applyAlignment="1">
      <alignment horizontal="distributed" vertical="center" indent="2"/>
    </xf>
    <xf numFmtId="0" fontId="0" fillId="7" borderId="1" xfId="0" applyFill="1" applyBorder="1" applyAlignment="1">
      <alignment horizontal="distributed" vertical="center" indent="2"/>
    </xf>
    <xf numFmtId="0" fontId="0" fillId="7" borderId="11" xfId="0" applyFill="1" applyBorder="1" applyAlignment="1">
      <alignment horizontal="distributed" vertical="center" indent="2"/>
    </xf>
    <xf numFmtId="0" fontId="93" fillId="0" borderId="0" xfId="0" applyFont="1">
      <alignment vertical="center"/>
    </xf>
    <xf numFmtId="0" fontId="94" fillId="0" borderId="0" xfId="0" applyFont="1">
      <alignment vertical="center"/>
    </xf>
    <xf numFmtId="0" fontId="125" fillId="0" borderId="4" xfId="0" applyFont="1" applyBorder="1" applyAlignment="1">
      <alignment vertical="center"/>
    </xf>
    <xf numFmtId="0" fontId="125" fillId="0" borderId="12" xfId="0" applyFont="1" applyBorder="1" applyAlignment="1">
      <alignment vertical="center"/>
    </xf>
    <xf numFmtId="0" fontId="125" fillId="0" borderId="3" xfId="0" applyFont="1" applyBorder="1" applyAlignment="1">
      <alignment vertical="center"/>
    </xf>
    <xf numFmtId="0" fontId="2" fillId="0" borderId="36" xfId="0" applyFont="1" applyBorder="1">
      <alignment vertical="center"/>
    </xf>
    <xf numFmtId="0" fontId="2" fillId="7" borderId="8" xfId="0" applyFont="1" applyFill="1" applyBorder="1" applyAlignment="1">
      <alignment horizontal="center" vertical="center"/>
    </xf>
    <xf numFmtId="0" fontId="2" fillId="7" borderId="0" xfId="0" applyFont="1" applyFill="1" applyAlignment="1">
      <alignment horizontal="center" vertical="center"/>
    </xf>
    <xf numFmtId="0" fontId="2" fillId="7" borderId="9" xfId="0" applyFont="1" applyFill="1" applyBorder="1" applyAlignment="1">
      <alignment horizontal="center" vertical="center"/>
    </xf>
    <xf numFmtId="0" fontId="2" fillId="7" borderId="5" xfId="0" applyFont="1"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2" fillId="7" borderId="10" xfId="0" applyFont="1" applyFill="1" applyBorder="1" applyAlignment="1">
      <alignment horizontal="distributed" vertical="center" indent="2"/>
    </xf>
    <xf numFmtId="0" fontId="75" fillId="0" borderId="5" xfId="0" applyFont="1" applyBorder="1" applyAlignment="1">
      <alignment horizontal="center" vertical="center" shrinkToFit="1"/>
    </xf>
    <xf numFmtId="0" fontId="75" fillId="0" borderId="6" xfId="0" applyFont="1" applyBorder="1" applyAlignment="1">
      <alignment horizontal="center" vertical="center" shrinkToFit="1"/>
    </xf>
    <xf numFmtId="0" fontId="75" fillId="0" borderId="7" xfId="0" applyFont="1" applyBorder="1" applyAlignment="1">
      <alignment horizontal="center" vertical="center" shrinkToFit="1"/>
    </xf>
    <xf numFmtId="0" fontId="75" fillId="0" borderId="10" xfId="0" applyFont="1" applyBorder="1" applyAlignment="1">
      <alignment horizontal="center" vertical="center" shrinkToFit="1"/>
    </xf>
    <xf numFmtId="0" fontId="75" fillId="0" borderId="1" xfId="0" applyFont="1" applyBorder="1" applyAlignment="1">
      <alignment horizontal="center" vertical="center" shrinkToFit="1"/>
    </xf>
    <xf numFmtId="0" fontId="75" fillId="0" borderId="11" xfId="0" applyFont="1" applyBorder="1" applyAlignment="1">
      <alignment horizontal="center" vertical="center" shrinkToFit="1"/>
    </xf>
    <xf numFmtId="0" fontId="23" fillId="0" borderId="0" xfId="0" applyFont="1">
      <alignment vertical="center"/>
    </xf>
    <xf numFmtId="0" fontId="24" fillId="0" borderId="0" xfId="0" applyFont="1">
      <alignment vertical="center"/>
    </xf>
    <xf numFmtId="0" fontId="12" fillId="0" borderId="0" xfId="0" applyFont="1">
      <alignment vertical="center"/>
    </xf>
    <xf numFmtId="179" fontId="46" fillId="5" borderId="5" xfId="0" applyNumberFormat="1" applyFont="1" applyFill="1" applyBorder="1" applyAlignment="1">
      <alignment horizontal="right" vertical="center" shrinkToFit="1"/>
    </xf>
    <xf numFmtId="179" fontId="46" fillId="5" borderId="6" xfId="0" applyNumberFormat="1" applyFont="1" applyFill="1" applyBorder="1" applyAlignment="1">
      <alignment horizontal="right" vertical="center" shrinkToFit="1"/>
    </xf>
    <xf numFmtId="179" fontId="46" fillId="5" borderId="8" xfId="0" applyNumberFormat="1" applyFont="1" applyFill="1" applyBorder="1" applyAlignment="1">
      <alignment horizontal="right" vertical="center" shrinkToFit="1"/>
    </xf>
    <xf numFmtId="179" fontId="46" fillId="5" borderId="0" xfId="0" applyNumberFormat="1" applyFont="1" applyFill="1" applyBorder="1" applyAlignment="1">
      <alignment horizontal="right" vertical="center" shrinkToFit="1"/>
    </xf>
    <xf numFmtId="179" fontId="46" fillId="5" borderId="10" xfId="0" applyNumberFormat="1" applyFont="1" applyFill="1" applyBorder="1" applyAlignment="1">
      <alignment horizontal="right" vertical="center" shrinkToFit="1"/>
    </xf>
    <xf numFmtId="179" fontId="46" fillId="5" borderId="1" xfId="0" applyNumberFormat="1" applyFont="1" applyFill="1" applyBorder="1" applyAlignment="1">
      <alignment horizontal="right" vertical="center" shrinkToFit="1"/>
    </xf>
    <xf numFmtId="180" fontId="67" fillId="0" borderId="58" xfId="0" applyNumberFormat="1" applyFont="1" applyBorder="1" applyAlignment="1">
      <alignment horizontal="center" vertical="center" shrinkToFit="1"/>
    </xf>
    <xf numFmtId="180" fontId="63" fillId="0" borderId="59" xfId="0" applyNumberFormat="1" applyFont="1" applyBorder="1" applyAlignment="1">
      <alignment vertical="center" shrinkToFit="1"/>
    </xf>
    <xf numFmtId="180" fontId="63" fillId="0" borderId="60" xfId="0" applyNumberFormat="1" applyFont="1" applyBorder="1" applyAlignment="1">
      <alignment vertical="center" shrinkToFit="1"/>
    </xf>
    <xf numFmtId="180" fontId="63" fillId="0" borderId="61" xfId="0" applyNumberFormat="1" applyFont="1" applyBorder="1" applyAlignment="1">
      <alignment vertical="center" shrinkToFit="1"/>
    </xf>
    <xf numFmtId="180" fontId="63" fillId="0" borderId="0" xfId="0" applyNumberFormat="1" applyFont="1" applyAlignment="1">
      <alignment vertical="center" shrinkToFit="1"/>
    </xf>
    <xf numFmtId="180" fontId="63" fillId="0" borderId="62" xfId="0" applyNumberFormat="1" applyFont="1" applyBorder="1" applyAlignment="1">
      <alignment vertical="center" shrinkToFit="1"/>
    </xf>
    <xf numFmtId="180" fontId="63" fillId="0" borderId="63" xfId="0" applyNumberFormat="1" applyFont="1" applyBorder="1" applyAlignment="1">
      <alignment vertical="center" shrinkToFit="1"/>
    </xf>
    <xf numFmtId="180" fontId="63" fillId="0" borderId="64" xfId="0" applyNumberFormat="1" applyFont="1" applyBorder="1" applyAlignment="1">
      <alignment vertical="center" shrinkToFit="1"/>
    </xf>
    <xf numFmtId="180" fontId="63" fillId="0" borderId="65" xfId="0" applyNumberFormat="1" applyFont="1" applyBorder="1" applyAlignment="1">
      <alignment vertical="center" shrinkToFit="1"/>
    </xf>
    <xf numFmtId="0" fontId="76" fillId="2" borderId="19" xfId="0" applyFont="1" applyFill="1" applyBorder="1" applyAlignment="1">
      <alignment horizontal="center" vertical="center"/>
    </xf>
    <xf numFmtId="0" fontId="76" fillId="2" borderId="20" xfId="0" applyFont="1" applyFill="1" applyBorder="1" applyAlignment="1">
      <alignment horizontal="center" vertical="center"/>
    </xf>
    <xf numFmtId="0" fontId="76" fillId="2" borderId="21" xfId="0" applyFont="1" applyFill="1" applyBorder="1" applyAlignment="1">
      <alignment horizontal="center" vertical="center"/>
    </xf>
    <xf numFmtId="0" fontId="76" fillId="2" borderId="26" xfId="0" applyFont="1" applyFill="1" applyBorder="1" applyAlignment="1">
      <alignment horizontal="center" vertical="center"/>
    </xf>
    <xf numFmtId="0" fontId="76" fillId="2" borderId="0" xfId="0" applyFont="1" applyFill="1" applyBorder="1" applyAlignment="1">
      <alignment horizontal="center" vertical="center"/>
    </xf>
    <xf numFmtId="0" fontId="76" fillId="2" borderId="32" xfId="0" applyFont="1" applyFill="1" applyBorder="1" applyAlignment="1">
      <alignment horizontal="center" vertical="center"/>
    </xf>
    <xf numFmtId="0" fontId="76" fillId="2" borderId="29" xfId="0" applyFont="1" applyFill="1" applyBorder="1" applyAlignment="1">
      <alignment horizontal="center" vertical="center"/>
    </xf>
    <xf numFmtId="0" fontId="76" fillId="2" borderId="30" xfId="0" applyFont="1" applyFill="1" applyBorder="1" applyAlignment="1">
      <alignment horizontal="center" vertical="center"/>
    </xf>
    <xf numFmtId="0" fontId="76" fillId="2" borderId="31" xfId="0" applyFont="1" applyFill="1" applyBorder="1" applyAlignment="1">
      <alignment horizontal="center" vertical="center"/>
    </xf>
    <xf numFmtId="0" fontId="4" fillId="0" borderId="24" xfId="0" applyFont="1" applyBorder="1">
      <alignment vertical="center"/>
    </xf>
    <xf numFmtId="0" fontId="0" fillId="0" borderId="6" xfId="0" applyBorder="1">
      <alignment vertical="center"/>
    </xf>
    <xf numFmtId="0" fontId="0" fillId="0" borderId="7" xfId="0" applyBorder="1">
      <alignment vertical="center"/>
    </xf>
    <xf numFmtId="0" fontId="4" fillId="0" borderId="26" xfId="0" applyFont="1" applyBorder="1">
      <alignment vertical="center"/>
    </xf>
    <xf numFmtId="0" fontId="0" fillId="0" borderId="9" xfId="0" applyBorder="1">
      <alignment vertical="center"/>
    </xf>
    <xf numFmtId="0" fontId="0" fillId="0" borderId="26" xfId="0" applyBorder="1">
      <alignment vertical="center"/>
    </xf>
    <xf numFmtId="0" fontId="4" fillId="0" borderId="24" xfId="0" applyFont="1" applyBorder="1" applyAlignment="1">
      <alignment vertical="center" wrapText="1"/>
    </xf>
    <xf numFmtId="0" fontId="4" fillId="0" borderId="26" xfId="0" applyFont="1" applyBorder="1" applyAlignment="1">
      <alignment vertical="center" wrapText="1"/>
    </xf>
    <xf numFmtId="179" fontId="46" fillId="5" borderId="0" xfId="0" applyNumberFormat="1" applyFont="1" applyFill="1" applyAlignment="1">
      <alignment horizontal="right" vertical="center" shrinkToFit="1"/>
    </xf>
    <xf numFmtId="0" fontId="15" fillId="0" borderId="27"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178" fontId="46" fillId="5" borderId="17" xfId="0" applyNumberFormat="1" applyFont="1" applyFill="1" applyBorder="1" applyAlignment="1">
      <alignment horizontal="right" vertical="center" shrinkToFit="1"/>
    </xf>
    <xf numFmtId="178" fontId="46" fillId="5" borderId="16" xfId="0" applyNumberFormat="1" applyFont="1" applyFill="1" applyBorder="1" applyAlignment="1">
      <alignment horizontal="right" vertical="center" shrinkToFit="1"/>
    </xf>
    <xf numFmtId="178" fontId="46" fillId="5" borderId="10" xfId="0" applyNumberFormat="1" applyFont="1" applyFill="1" applyBorder="1" applyAlignment="1">
      <alignment horizontal="right" vertical="center" shrinkToFit="1"/>
    </xf>
    <xf numFmtId="178" fontId="46" fillId="5" borderId="1" xfId="0" applyNumberFormat="1" applyFont="1" applyFill="1" applyBorder="1" applyAlignment="1">
      <alignment horizontal="right" vertical="center" shrinkToFit="1"/>
    </xf>
    <xf numFmtId="0" fontId="29" fillId="0" borderId="16" xfId="0" applyFont="1" applyBorder="1" applyAlignment="1">
      <alignment horizontal="center" vertical="center"/>
    </xf>
    <xf numFmtId="0" fontId="29" fillId="0" borderId="28" xfId="0" applyFont="1" applyBorder="1">
      <alignment vertical="center"/>
    </xf>
    <xf numFmtId="0" fontId="29" fillId="0" borderId="1" xfId="0" applyFont="1" applyBorder="1">
      <alignment vertical="center"/>
    </xf>
    <xf numFmtId="0" fontId="29" fillId="0" borderId="23" xfId="0" applyFont="1" applyBorder="1">
      <alignment vertical="center"/>
    </xf>
    <xf numFmtId="0" fontId="4" fillId="0" borderId="19" xfId="0" applyFont="1" applyBorder="1">
      <alignment vertical="center"/>
    </xf>
    <xf numFmtId="0" fontId="0" fillId="0" borderId="20" xfId="0" applyBorder="1">
      <alignment vertical="center"/>
    </xf>
    <xf numFmtId="0" fontId="0" fillId="0" borderId="50" xfId="0" applyBorder="1">
      <alignment vertical="center"/>
    </xf>
    <xf numFmtId="0" fontId="133" fillId="0" borderId="0" xfId="0" applyFont="1" applyAlignment="1">
      <alignment vertical="center"/>
    </xf>
    <xf numFmtId="0" fontId="134" fillId="0" borderId="0" xfId="0" applyFont="1" applyAlignment="1">
      <alignment vertical="center"/>
    </xf>
    <xf numFmtId="179" fontId="130" fillId="0" borderId="0" xfId="0" applyNumberFormat="1" applyFont="1" applyAlignment="1">
      <alignment horizontal="right" vertical="center"/>
    </xf>
    <xf numFmtId="0" fontId="88" fillId="4" borderId="13" xfId="0" applyFont="1" applyFill="1" applyBorder="1" applyAlignment="1">
      <alignment horizontal="center" vertical="center"/>
    </xf>
    <xf numFmtId="0" fontId="88" fillId="4" borderId="14" xfId="0" applyFont="1" applyFill="1" applyBorder="1" applyAlignment="1">
      <alignment horizontal="center" vertical="center"/>
    </xf>
    <xf numFmtId="0" fontId="89" fillId="4" borderId="15" xfId="0" applyFont="1" applyFill="1" applyBorder="1">
      <alignment vertical="center"/>
    </xf>
    <xf numFmtId="0" fontId="36" fillId="7" borderId="4" xfId="0" applyFont="1" applyFill="1" applyBorder="1" applyAlignment="1">
      <alignment horizontal="center" vertical="center"/>
    </xf>
    <xf numFmtId="0" fontId="36" fillId="7" borderId="12" xfId="0" applyFont="1" applyFill="1" applyBorder="1" applyAlignment="1">
      <alignment horizontal="center" vertical="center"/>
    </xf>
    <xf numFmtId="0" fontId="36" fillId="7" borderId="3" xfId="0" applyFont="1" applyFill="1" applyBorder="1" applyAlignment="1">
      <alignment horizontal="center" vertical="center"/>
    </xf>
    <xf numFmtId="0" fontId="20" fillId="0" borderId="12" xfId="0" applyFont="1" applyBorder="1" applyAlignment="1">
      <alignment vertical="center" shrinkToFit="1"/>
    </xf>
    <xf numFmtId="0" fontId="0" fillId="0" borderId="12" xfId="0" applyBorder="1" applyAlignment="1">
      <alignment vertical="center"/>
    </xf>
    <xf numFmtId="0" fontId="4" fillId="0" borderId="45" xfId="0" applyFont="1" applyBorder="1" applyAlignment="1">
      <alignment horizontal="center" vertical="center"/>
    </xf>
    <xf numFmtId="0" fontId="0" fillId="0" borderId="44" xfId="0" applyBorder="1">
      <alignment vertical="center"/>
    </xf>
    <xf numFmtId="0" fontId="0" fillId="0" borderId="46" xfId="0" applyBorder="1">
      <alignment vertical="center"/>
    </xf>
    <xf numFmtId="0" fontId="20" fillId="0" borderId="3" xfId="0" applyFont="1" applyBorder="1" applyAlignment="1">
      <alignment vertical="center" shrinkToFit="1"/>
    </xf>
    <xf numFmtId="0" fontId="4" fillId="0" borderId="0" xfId="0" applyFont="1" applyAlignment="1">
      <alignment horizontal="center" vertical="center"/>
    </xf>
    <xf numFmtId="0" fontId="88" fillId="4" borderId="53" xfId="0" applyFont="1" applyFill="1" applyBorder="1" applyAlignment="1">
      <alignment horizontal="center" vertical="center"/>
    </xf>
    <xf numFmtId="0" fontId="88" fillId="4" borderId="54" xfId="0" applyFont="1" applyFill="1" applyBorder="1" applyAlignment="1">
      <alignment horizontal="center" vertical="center"/>
    </xf>
    <xf numFmtId="0" fontId="89" fillId="4" borderId="55" xfId="0" applyFont="1" applyFill="1" applyBorder="1">
      <alignment vertical="center"/>
    </xf>
    <xf numFmtId="0" fontId="24" fillId="0" borderId="0" xfId="0" applyFont="1" applyAlignment="1">
      <alignment horizontal="center" vertical="center"/>
    </xf>
    <xf numFmtId="0" fontId="15" fillId="0" borderId="0" xfId="0" applyFont="1">
      <alignment vertical="center"/>
    </xf>
    <xf numFmtId="0" fontId="15" fillId="0" borderId="0" xfId="0" applyFont="1" applyAlignment="1">
      <alignment horizontal="left" vertical="center"/>
    </xf>
    <xf numFmtId="0" fontId="91" fillId="0" borderId="67" xfId="0" applyFont="1" applyBorder="1" applyAlignment="1">
      <alignment horizontal="center" vertical="center"/>
    </xf>
    <xf numFmtId="0" fontId="92" fillId="0" borderId="54" xfId="0" applyFont="1" applyBorder="1" applyAlignment="1">
      <alignment horizontal="center" vertical="center"/>
    </xf>
    <xf numFmtId="0" fontId="92" fillId="0" borderId="55" xfId="0" applyFont="1" applyBorder="1" applyAlignment="1">
      <alignment horizontal="center" vertical="center"/>
    </xf>
    <xf numFmtId="179" fontId="46" fillId="5" borderId="51" xfId="0" applyNumberFormat="1" applyFont="1" applyFill="1" applyBorder="1" applyAlignment="1">
      <alignment horizontal="right" vertical="center" shrinkToFit="1"/>
    </xf>
    <xf numFmtId="179" fontId="46" fillId="5" borderId="20" xfId="0" applyNumberFormat="1" applyFont="1" applyFill="1" applyBorder="1" applyAlignment="1">
      <alignment horizontal="right" vertical="center" shrinkToFit="1"/>
    </xf>
    <xf numFmtId="38" fontId="46" fillId="5" borderId="51" xfId="1" applyFont="1" applyFill="1" applyBorder="1" applyAlignment="1">
      <alignment horizontal="right" vertical="center" shrinkToFit="1"/>
    </xf>
    <xf numFmtId="38" fontId="46" fillId="5" borderId="20" xfId="1" applyFont="1" applyFill="1" applyBorder="1" applyAlignment="1">
      <alignment horizontal="right" vertical="center" shrinkToFit="1"/>
    </xf>
    <xf numFmtId="38" fontId="46" fillId="5" borderId="8" xfId="1" applyFont="1" applyFill="1" applyBorder="1" applyAlignment="1">
      <alignment horizontal="right" vertical="center" shrinkToFit="1"/>
    </xf>
    <xf numFmtId="38" fontId="46" fillId="5" borderId="0" xfId="1" applyFont="1" applyFill="1" applyBorder="1" applyAlignment="1">
      <alignment horizontal="right" vertical="center" shrinkToFit="1"/>
    </xf>
    <xf numFmtId="38" fontId="46" fillId="5" borderId="10" xfId="1" applyFont="1" applyFill="1" applyBorder="1" applyAlignment="1">
      <alignment horizontal="right" vertical="center" shrinkToFit="1"/>
    </xf>
    <xf numFmtId="38" fontId="46" fillId="5" borderId="1" xfId="1" applyFont="1" applyFill="1" applyBorder="1" applyAlignment="1">
      <alignment horizontal="right" vertical="center" shrinkToFit="1"/>
    </xf>
    <xf numFmtId="38" fontId="46" fillId="5" borderId="5" xfId="1" applyFont="1" applyFill="1" applyBorder="1" applyAlignment="1">
      <alignment horizontal="right" vertical="center" shrinkToFit="1"/>
    </xf>
    <xf numFmtId="38" fontId="46" fillId="5" borderId="6" xfId="1" applyFont="1" applyFill="1" applyBorder="1" applyAlignment="1">
      <alignment horizontal="right" vertical="center" shrinkToFit="1"/>
    </xf>
    <xf numFmtId="0" fontId="42" fillId="0" borderId="27" xfId="0" applyFont="1" applyBorder="1" applyAlignment="1">
      <alignment horizontal="center" vertical="center" wrapText="1"/>
    </xf>
    <xf numFmtId="0" fontId="56" fillId="0" borderId="16" xfId="0" applyFont="1" applyBorder="1" applyAlignment="1">
      <alignment horizontal="center" vertical="center"/>
    </xf>
    <xf numFmtId="0" fontId="56" fillId="0" borderId="18" xfId="0" applyFont="1" applyBorder="1" applyAlignment="1">
      <alignment horizontal="center" vertical="center"/>
    </xf>
    <xf numFmtId="0" fontId="56" fillId="0" borderId="22" xfId="0" applyFont="1" applyBorder="1" applyAlignment="1">
      <alignment horizontal="center" vertical="center"/>
    </xf>
    <xf numFmtId="0" fontId="56" fillId="0" borderId="1" xfId="0" applyFont="1" applyBorder="1" applyAlignment="1">
      <alignment horizontal="center" vertical="center"/>
    </xf>
    <xf numFmtId="0" fontId="56" fillId="0" borderId="11" xfId="0" applyFont="1" applyBorder="1" applyAlignment="1">
      <alignment horizontal="center" vertical="center"/>
    </xf>
    <xf numFmtId="0" fontId="91" fillId="0" borderId="57" xfId="0" applyFont="1" applyBorder="1" applyAlignment="1">
      <alignment horizontal="center" vertical="center"/>
    </xf>
    <xf numFmtId="0" fontId="92" fillId="0" borderId="14" xfId="0" applyFont="1" applyBorder="1" applyAlignment="1">
      <alignment horizontal="center" vertical="center"/>
    </xf>
    <xf numFmtId="0" fontId="92" fillId="0" borderId="15" xfId="0" applyFont="1" applyBorder="1" applyAlignment="1">
      <alignment horizontal="center" vertical="center"/>
    </xf>
    <xf numFmtId="0" fontId="50" fillId="4" borderId="47" xfId="0" applyFont="1" applyFill="1" applyBorder="1" applyAlignment="1">
      <alignment horizontal="center" vertical="center"/>
    </xf>
    <xf numFmtId="0" fontId="50" fillId="4" borderId="48" xfId="0" applyFont="1" applyFill="1" applyBorder="1" applyAlignment="1">
      <alignment horizontal="center" vertical="center"/>
    </xf>
    <xf numFmtId="0" fontId="129" fillId="0" borderId="0" xfId="0" applyFont="1" applyAlignment="1">
      <alignment horizontal="center" vertical="center"/>
    </xf>
    <xf numFmtId="0" fontId="124" fillId="0" borderId="0" xfId="0" applyFont="1" applyAlignment="1">
      <alignment horizontal="center" vertical="center"/>
    </xf>
    <xf numFmtId="0" fontId="124" fillId="0" borderId="64" xfId="0" applyFont="1" applyBorder="1" applyAlignment="1">
      <alignment horizontal="center" vertical="center"/>
    </xf>
    <xf numFmtId="0" fontId="91" fillId="0" borderId="47" xfId="0" applyFont="1" applyBorder="1" applyAlignment="1">
      <alignment horizontal="center" vertical="center"/>
    </xf>
    <xf numFmtId="0" fontId="92" fillId="0" borderId="48" xfId="0" applyFont="1" applyBorder="1" applyAlignment="1">
      <alignment horizontal="center" vertical="center"/>
    </xf>
    <xf numFmtId="0" fontId="92" fillId="0" borderId="49" xfId="0" applyFont="1" applyBorder="1" applyAlignment="1">
      <alignment horizontal="center" vertical="center"/>
    </xf>
    <xf numFmtId="0" fontId="23" fillId="0" borderId="30" xfId="0" applyFont="1" applyBorder="1">
      <alignment vertical="center"/>
    </xf>
    <xf numFmtId="0" fontId="50" fillId="4" borderId="13" xfId="0" applyFont="1" applyFill="1" applyBorder="1" applyAlignment="1">
      <alignment horizontal="center" vertical="center"/>
    </xf>
    <xf numFmtId="0" fontId="50" fillId="4" borderId="14" xfId="0" applyFont="1" applyFill="1" applyBorder="1" applyAlignment="1">
      <alignment horizontal="center" vertical="center"/>
    </xf>
    <xf numFmtId="0" fontId="90" fillId="4" borderId="56" xfId="0" applyFont="1" applyFill="1" applyBorder="1">
      <alignment vertical="center"/>
    </xf>
    <xf numFmtId="0" fontId="50" fillId="4" borderId="53" xfId="0" applyFont="1" applyFill="1" applyBorder="1" applyAlignment="1">
      <alignment horizontal="center" vertical="center"/>
    </xf>
    <xf numFmtId="0" fontId="50" fillId="4" borderId="54" xfId="0" applyFont="1" applyFill="1" applyBorder="1" applyAlignment="1">
      <alignment horizontal="center" vertical="center"/>
    </xf>
    <xf numFmtId="0" fontId="90" fillId="4" borderId="66" xfId="0" applyFont="1" applyFill="1" applyBorder="1">
      <alignment vertical="center"/>
    </xf>
    <xf numFmtId="0" fontId="130" fillId="0" borderId="0" xfId="0" applyFont="1" applyAlignment="1">
      <alignment horizontal="center" vertical="center"/>
    </xf>
    <xf numFmtId="0" fontId="133" fillId="0" borderId="0" xfId="0" applyFont="1" applyAlignment="1">
      <alignment horizontal="center" vertical="center"/>
    </xf>
    <xf numFmtId="0" fontId="134" fillId="0" borderId="0" xfId="0" applyFont="1" applyAlignment="1">
      <alignment horizontal="center" vertical="center"/>
    </xf>
    <xf numFmtId="0" fontId="35" fillId="0" borderId="0" xfId="0" applyFont="1" applyAlignment="1">
      <alignment vertical="center"/>
    </xf>
    <xf numFmtId="0" fontId="0" fillId="0" borderId="9" xfId="0" applyBorder="1" applyAlignment="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50" fillId="2" borderId="19" xfId="0" applyFont="1" applyFill="1" applyBorder="1" applyAlignment="1">
      <alignment horizontal="center" vertical="center"/>
    </xf>
    <xf numFmtId="0" fontId="132" fillId="0" borderId="20" xfId="0" applyFont="1" applyBorder="1" applyAlignment="1">
      <alignment horizontal="center" vertical="center"/>
    </xf>
    <xf numFmtId="0" fontId="132" fillId="0" borderId="26" xfId="0" applyFont="1" applyBorder="1" applyAlignment="1">
      <alignment horizontal="center" vertical="center"/>
    </xf>
    <xf numFmtId="0" fontId="132" fillId="0" borderId="0" xfId="0" applyFont="1" applyAlignment="1">
      <alignment horizontal="center" vertical="center"/>
    </xf>
    <xf numFmtId="0" fontId="50" fillId="2" borderId="26" xfId="0" applyFont="1" applyFill="1" applyBorder="1" applyAlignment="1">
      <alignment horizontal="center" vertical="center"/>
    </xf>
    <xf numFmtId="0" fontId="132" fillId="0" borderId="29" xfId="0" applyFont="1" applyBorder="1" applyAlignment="1">
      <alignment horizontal="center" vertical="center"/>
    </xf>
    <xf numFmtId="0" fontId="132" fillId="0" borderId="30" xfId="0" applyFont="1" applyBorder="1" applyAlignment="1">
      <alignment horizontal="center" vertical="center"/>
    </xf>
    <xf numFmtId="0" fontId="30" fillId="0" borderId="0" xfId="0" applyFont="1" applyAlignment="1">
      <alignment horizontal="center" vertical="center"/>
    </xf>
    <xf numFmtId="0" fontId="12" fillId="0" borderId="0" xfId="0" applyFont="1" applyAlignment="1">
      <alignment horizontal="center" vertical="center"/>
    </xf>
    <xf numFmtId="0" fontId="12" fillId="0" borderId="64" xfId="0" applyFont="1" applyBorder="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179" fontId="46" fillId="5" borderId="47" xfId="0" applyNumberFormat="1" applyFont="1" applyFill="1" applyBorder="1" applyAlignment="1">
      <alignment horizontal="right" vertical="center" shrinkToFit="1"/>
    </xf>
    <xf numFmtId="179" fontId="46" fillId="5" borderId="48" xfId="0" applyNumberFormat="1" applyFont="1" applyFill="1" applyBorder="1" applyAlignment="1">
      <alignment horizontal="right" vertical="center" shrinkToFit="1"/>
    </xf>
    <xf numFmtId="179" fontId="46" fillId="5" borderId="49" xfId="0" applyNumberFormat="1" applyFont="1" applyFill="1" applyBorder="1" applyAlignment="1">
      <alignment horizontal="right" vertical="center" shrinkToFit="1"/>
    </xf>
    <xf numFmtId="0" fontId="67" fillId="0" borderId="13" xfId="0" applyFont="1" applyBorder="1" applyAlignment="1">
      <alignment horizontal="center" vertical="center"/>
    </xf>
    <xf numFmtId="0" fontId="67" fillId="0" borderId="15" xfId="0" applyFont="1" applyBorder="1" applyAlignment="1">
      <alignment horizontal="center" vertical="center"/>
    </xf>
    <xf numFmtId="0" fontId="0" fillId="7" borderId="12" xfId="0" applyFill="1" applyBorder="1" applyAlignment="1">
      <alignment horizontal="center" vertical="center"/>
    </xf>
    <xf numFmtId="0" fontId="0" fillId="7" borderId="3" xfId="0" applyFill="1" applyBorder="1" applyAlignment="1">
      <alignment horizontal="center" vertical="center"/>
    </xf>
    <xf numFmtId="0" fontId="36" fillId="7" borderId="4" xfId="0" applyFont="1" applyFill="1" applyBorder="1" applyAlignment="1">
      <alignment horizontal="center" vertical="center" shrinkToFit="1"/>
    </xf>
  </cellXfs>
  <cellStyles count="2">
    <cellStyle name="桁区切り" xfId="1" builtinId="6"/>
    <cellStyle name="標準" xfId="0" builtinId="0"/>
  </cellStyles>
  <dxfs count="14">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auto="1"/>
        </patternFill>
      </fill>
    </dxf>
    <dxf>
      <font>
        <b/>
        <i val="0"/>
        <color rgb="FFFF0000"/>
      </font>
    </dxf>
    <dxf>
      <font>
        <b/>
        <i val="0"/>
        <color theme="1"/>
      </font>
      <fill>
        <patternFill>
          <bgColor rgb="FFFFFF00"/>
        </patternFill>
      </fill>
    </dxf>
    <dxf>
      <fill>
        <patternFill>
          <bgColor theme="7" tint="0.59996337778862885"/>
        </patternFill>
      </fill>
    </dxf>
    <dxf>
      <font>
        <b/>
        <i val="0"/>
        <color theme="1"/>
      </font>
      <fill>
        <patternFill>
          <bgColor rgb="FFFFFF00"/>
        </patternFill>
      </fill>
    </dxf>
    <dxf>
      <font>
        <b/>
        <i val="0"/>
        <color theme="1"/>
      </font>
      <fill>
        <patternFill>
          <bgColor rgb="FFFFFF00"/>
        </patternFill>
      </fill>
    </dxf>
    <dxf>
      <font>
        <color rgb="FFFF0000"/>
      </font>
    </dxf>
  </dxfs>
  <tableStyles count="0" defaultTableStyle="TableStyleMedium2" defaultPivotStyle="PivotStyleLight16"/>
  <colors>
    <mruColors>
      <color rgb="FFFFFF00"/>
      <color rgb="FFFF9900"/>
      <color rgb="FF99FF99"/>
      <color rgb="FF66FFCC"/>
      <color rgb="FFFFCCFF"/>
      <color rgb="FF00CC66"/>
      <color rgb="FF33CC33"/>
      <color rgb="FF99FF33"/>
      <color rgb="FF66FF33"/>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C$24" lockText="1" noThreeD="1"/>
</file>

<file path=xl/ctrlProps/ctrlProp10.xml><?xml version="1.0" encoding="utf-8"?>
<formControlPr xmlns="http://schemas.microsoft.com/office/spreadsheetml/2009/9/main" objectType="CheckBox" fmlaLink="$BC$32" lockText="1" noThreeD="1"/>
</file>

<file path=xl/ctrlProps/ctrlProp11.xml><?xml version="1.0" encoding="utf-8"?>
<formControlPr xmlns="http://schemas.microsoft.com/office/spreadsheetml/2009/9/main" objectType="CheckBox" fmlaLink="BC36" lockText="1" noThreeD="1"/>
</file>

<file path=xl/ctrlProps/ctrlProp12.xml><?xml version="1.0" encoding="utf-8"?>
<formControlPr xmlns="http://schemas.microsoft.com/office/spreadsheetml/2009/9/main" objectType="CheckBox" fmlaLink="BC34" lockText="1" noThreeD="1"/>
</file>

<file path=xl/ctrlProps/ctrlProp13.xml><?xml version="1.0" encoding="utf-8"?>
<formControlPr xmlns="http://schemas.microsoft.com/office/spreadsheetml/2009/9/main" objectType="CheckBox" fmlaLink="BC36" lockText="1" noThreeD="1"/>
</file>

<file path=xl/ctrlProps/ctrlProp14.xml><?xml version="1.0" encoding="utf-8"?>
<formControlPr xmlns="http://schemas.microsoft.com/office/spreadsheetml/2009/9/main" objectType="CheckBox" fmlaLink="$BA$45" lockText="1" noThreeD="1"/>
</file>

<file path=xl/ctrlProps/ctrlProp15.xml><?xml version="1.0" encoding="utf-8"?>
<formControlPr xmlns="http://schemas.microsoft.com/office/spreadsheetml/2009/9/main" objectType="CheckBox" fmlaLink="$BA$34" lockText="1" noThreeD="1"/>
</file>

<file path=xl/ctrlProps/ctrlProp16.xml><?xml version="1.0" encoding="utf-8"?>
<formControlPr xmlns="http://schemas.microsoft.com/office/spreadsheetml/2009/9/main" objectType="CheckBox" fmlaLink="$BA$31" lockText="1" noThreeD="1"/>
</file>

<file path=xl/ctrlProps/ctrlProp17.xml><?xml version="1.0" encoding="utf-8"?>
<formControlPr xmlns="http://schemas.microsoft.com/office/spreadsheetml/2009/9/main" objectType="CheckBox" fmlaLink="$BA$41" lockText="1" noThreeD="1"/>
</file>

<file path=xl/ctrlProps/ctrlProp18.xml><?xml version="1.0" encoding="utf-8"?>
<formControlPr xmlns="http://schemas.microsoft.com/office/spreadsheetml/2009/9/main" objectType="CheckBox" fmlaLink="$BA$17" lockText="1" noThreeD="1"/>
</file>

<file path=xl/ctrlProps/ctrlProp19.xml><?xml version="1.0" encoding="utf-8"?>
<formControlPr xmlns="http://schemas.microsoft.com/office/spreadsheetml/2009/9/main" objectType="CheckBox" fmlaLink="$BA$13" lockText="1" noThreeD="1"/>
</file>

<file path=xl/ctrlProps/ctrlProp2.xml><?xml version="1.0" encoding="utf-8"?>
<formControlPr xmlns="http://schemas.microsoft.com/office/spreadsheetml/2009/9/main" objectType="CheckBox" fmlaLink="$BC$26" lockText="1" noThreeD="1"/>
</file>

<file path=xl/ctrlProps/ctrlProp20.xml><?xml version="1.0" encoding="utf-8"?>
<formControlPr xmlns="http://schemas.microsoft.com/office/spreadsheetml/2009/9/main" objectType="CheckBox" fmlaLink="$BA$39" lockText="1" noThreeD="1"/>
</file>

<file path=xl/ctrlProps/ctrlProp21.xml><?xml version="1.0" encoding="utf-8"?>
<formControlPr xmlns="http://schemas.microsoft.com/office/spreadsheetml/2009/9/main" objectType="CheckBox" fmlaLink="$BA$43" lockText="1" noThreeD="1"/>
</file>

<file path=xl/ctrlProps/ctrlProp22.xml><?xml version="1.0" encoding="utf-8"?>
<formControlPr xmlns="http://schemas.microsoft.com/office/spreadsheetml/2009/9/main" objectType="CheckBox" fmlaLink="$BA$47" lockText="1" noThreeD="1"/>
</file>

<file path=xl/ctrlProps/ctrlProp23.xml><?xml version="1.0" encoding="utf-8"?>
<formControlPr xmlns="http://schemas.microsoft.com/office/spreadsheetml/2009/9/main" objectType="CheckBox" fmlaLink="$BA$19" lockText="1" noThreeD="1"/>
</file>

<file path=xl/ctrlProps/ctrlProp24.xml><?xml version="1.0" encoding="utf-8"?>
<formControlPr xmlns="http://schemas.microsoft.com/office/spreadsheetml/2009/9/main" objectType="CheckBox" fmlaLink="$BA$15" lockText="1" noThreeD="1"/>
</file>

<file path=xl/ctrlProps/ctrlProp25.xml><?xml version="1.0" encoding="utf-8"?>
<formControlPr xmlns="http://schemas.microsoft.com/office/spreadsheetml/2009/9/main" objectType="CheckBox" fmlaLink="$BA$49"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BC$26" lockText="1" noThreeD="1"/>
</file>

<file path=xl/ctrlProps/ctrlProp7.xml><?xml version="1.0" encoding="utf-8"?>
<formControlPr xmlns="http://schemas.microsoft.com/office/spreadsheetml/2009/9/main" objectType="CheckBox" fmlaLink="$BC$28" lockText="1" noThreeD="1"/>
</file>

<file path=xl/ctrlProps/ctrlProp8.xml><?xml version="1.0" encoding="utf-8"?>
<formControlPr xmlns="http://schemas.microsoft.com/office/spreadsheetml/2009/9/main" objectType="CheckBox" fmlaLink="$BC$38" lockText="1" noThreeD="1"/>
</file>

<file path=xl/ctrlProps/ctrlProp9.xml><?xml version="1.0" encoding="utf-8"?>
<formControlPr xmlns="http://schemas.microsoft.com/office/spreadsheetml/2009/9/main" objectType="CheckBox" fmlaLink="$BC$3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23</xdr:row>
          <xdr:rowOff>9525</xdr:rowOff>
        </xdr:from>
        <xdr:to>
          <xdr:col>2</xdr:col>
          <xdr:colOff>0</xdr:colOff>
          <xdr:row>24</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104775</xdr:colOff>
          <xdr:row>26</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104775</xdr:colOff>
          <xdr:row>38</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104775</xdr:colOff>
          <xdr:row>30</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104775</xdr:colOff>
          <xdr:row>32</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26</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0</xdr:colOff>
          <xdr:row>38</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114300</xdr:colOff>
          <xdr:row>36</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43</xdr:col>
      <xdr:colOff>9526</xdr:colOff>
      <xdr:row>77</xdr:row>
      <xdr:rowOff>38099</xdr:rowOff>
    </xdr:from>
    <xdr:to>
      <xdr:col>44</xdr:col>
      <xdr:colOff>9525</xdr:colOff>
      <xdr:row>86</xdr:row>
      <xdr:rowOff>0</xdr:rowOff>
    </xdr:to>
    <xdr:sp macro="" textlink="">
      <xdr:nvSpPr>
        <xdr:cNvPr id="13" name="矢印: 下 12">
          <a:extLst>
            <a:ext uri="{FF2B5EF4-FFF2-40B4-BE49-F238E27FC236}">
              <a16:creationId xmlns:a16="http://schemas.microsoft.com/office/drawing/2014/main" id="{00000000-0008-0000-0000-00000D000000}"/>
            </a:ext>
          </a:extLst>
        </xdr:cNvPr>
        <xdr:cNvSpPr/>
      </xdr:nvSpPr>
      <xdr:spPr>
        <a:xfrm>
          <a:off x="8248651" y="16125824"/>
          <a:ext cx="200024" cy="21431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171450</xdr:colOff>
      <xdr:row>59</xdr:row>
      <xdr:rowOff>57150</xdr:rowOff>
    </xdr:from>
    <xdr:to>
      <xdr:col>43</xdr:col>
      <xdr:colOff>171450</xdr:colOff>
      <xdr:row>65</xdr:row>
      <xdr:rowOff>0</xdr:rowOff>
    </xdr:to>
    <xdr:sp macro="" textlink="">
      <xdr:nvSpPr>
        <xdr:cNvPr id="14" name="矢印: 下 13">
          <a:extLst>
            <a:ext uri="{FF2B5EF4-FFF2-40B4-BE49-F238E27FC236}">
              <a16:creationId xmlns:a16="http://schemas.microsoft.com/office/drawing/2014/main" id="{00000000-0008-0000-0000-00000E000000}"/>
            </a:ext>
          </a:extLst>
        </xdr:cNvPr>
        <xdr:cNvSpPr/>
      </xdr:nvSpPr>
      <xdr:spPr>
        <a:xfrm>
          <a:off x="8210550" y="11363325"/>
          <a:ext cx="200025" cy="1847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180974</xdr:colOff>
      <xdr:row>65</xdr:row>
      <xdr:rowOff>9525</xdr:rowOff>
    </xdr:from>
    <xdr:to>
      <xdr:col>43</xdr:col>
      <xdr:colOff>190500</xdr:colOff>
      <xdr:row>75</xdr:row>
      <xdr:rowOff>19050</xdr:rowOff>
    </xdr:to>
    <xdr:sp macro="" textlink="">
      <xdr:nvSpPr>
        <xdr:cNvPr id="15" name="矢印: 下 14">
          <a:extLst>
            <a:ext uri="{FF2B5EF4-FFF2-40B4-BE49-F238E27FC236}">
              <a16:creationId xmlns:a16="http://schemas.microsoft.com/office/drawing/2014/main" id="{00000000-0008-0000-0000-00000F000000}"/>
            </a:ext>
          </a:extLst>
        </xdr:cNvPr>
        <xdr:cNvSpPr/>
      </xdr:nvSpPr>
      <xdr:spPr>
        <a:xfrm>
          <a:off x="8220074" y="13677900"/>
          <a:ext cx="209551" cy="19716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38100</xdr:colOff>
      <xdr:row>45</xdr:row>
      <xdr:rowOff>175212</xdr:rowOff>
    </xdr:from>
    <xdr:to>
      <xdr:col>3</xdr:col>
      <xdr:colOff>171450</xdr:colOff>
      <xdr:row>47</xdr:row>
      <xdr:rowOff>225644</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8747712"/>
          <a:ext cx="533400" cy="479057"/>
        </a:xfrm>
        <a:prstGeom prst="rect">
          <a:avLst/>
        </a:prstGeom>
      </xdr:spPr>
    </xdr:pic>
    <xdr:clientData/>
  </xdr:twoCellAnchor>
  <xdr:twoCellAnchor editAs="oneCell">
    <xdr:from>
      <xdr:col>0</xdr:col>
      <xdr:colOff>152400</xdr:colOff>
      <xdr:row>13</xdr:row>
      <xdr:rowOff>133350</xdr:rowOff>
    </xdr:from>
    <xdr:to>
      <xdr:col>2</xdr:col>
      <xdr:colOff>162673</xdr:colOff>
      <xdr:row>15</xdr:row>
      <xdr:rowOff>16094</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2695575"/>
          <a:ext cx="410323" cy="368519"/>
        </a:xfrm>
        <a:prstGeom prst="rect">
          <a:avLst/>
        </a:prstGeom>
      </xdr:spPr>
    </xdr:pic>
    <xdr:clientData/>
  </xdr:twoCellAnchor>
  <xdr:twoCellAnchor editAs="oneCell">
    <xdr:from>
      <xdr:col>39</xdr:col>
      <xdr:colOff>47626</xdr:colOff>
      <xdr:row>56</xdr:row>
      <xdr:rowOff>9525</xdr:rowOff>
    </xdr:from>
    <xdr:to>
      <xdr:col>40</xdr:col>
      <xdr:colOff>98841</xdr:colOff>
      <xdr:row>56</xdr:row>
      <xdr:rowOff>235169</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6651" y="10972800"/>
          <a:ext cx="251240" cy="225644"/>
        </a:xfrm>
        <a:prstGeom prst="rect">
          <a:avLst/>
        </a:prstGeom>
      </xdr:spPr>
    </xdr:pic>
    <xdr:clientData/>
  </xdr:twoCellAnchor>
  <xdr:twoCellAnchor editAs="oneCell">
    <xdr:from>
      <xdr:col>39</xdr:col>
      <xdr:colOff>13608</xdr:colOff>
      <xdr:row>73</xdr:row>
      <xdr:rowOff>229961</xdr:rowOff>
    </xdr:from>
    <xdr:to>
      <xdr:col>40</xdr:col>
      <xdr:colOff>64823</xdr:colOff>
      <xdr:row>75</xdr:row>
      <xdr:rowOff>22898</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92787" y="15728497"/>
          <a:ext cx="255322" cy="228365"/>
        </a:xfrm>
        <a:prstGeom prst="rect">
          <a:avLst/>
        </a:prstGeom>
      </xdr:spPr>
    </xdr:pic>
    <xdr:clientData/>
  </xdr:twoCellAnchor>
  <xdr:twoCellAnchor editAs="oneCell">
    <xdr:from>
      <xdr:col>39</xdr:col>
      <xdr:colOff>40822</xdr:colOff>
      <xdr:row>84</xdr:row>
      <xdr:rowOff>216354</xdr:rowOff>
    </xdr:from>
    <xdr:to>
      <xdr:col>40</xdr:col>
      <xdr:colOff>92037</xdr:colOff>
      <xdr:row>86</xdr:row>
      <xdr:rowOff>6570</xdr:rowOff>
    </xdr:to>
    <xdr:pic>
      <xdr:nvPicPr>
        <xdr:cNvPr id="20" name="図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1" y="18463533"/>
          <a:ext cx="255322" cy="2256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9525</xdr:rowOff>
        </xdr:from>
        <xdr:to>
          <xdr:col>2</xdr:col>
          <xdr:colOff>114300</xdr:colOff>
          <xdr:row>34</xdr:row>
          <xdr:rowOff>19050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114300</xdr:colOff>
          <xdr:row>36</xdr:row>
          <xdr:rowOff>19050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44</xdr:row>
          <xdr:rowOff>9525</xdr:rowOff>
        </xdr:from>
        <xdr:to>
          <xdr:col>2</xdr:col>
          <xdr:colOff>95250</xdr:colOff>
          <xdr:row>45</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32</xdr:row>
          <xdr:rowOff>171450</xdr:rowOff>
        </xdr:from>
        <xdr:to>
          <xdr:col>2</xdr:col>
          <xdr:colOff>85725</xdr:colOff>
          <xdr:row>34</xdr:row>
          <xdr:rowOff>9525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xdr:row>
          <xdr:rowOff>0</xdr:rowOff>
        </xdr:from>
        <xdr:to>
          <xdr:col>2</xdr:col>
          <xdr:colOff>85725</xdr:colOff>
          <xdr:row>31</xdr:row>
          <xdr:rowOff>9525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39</xdr:row>
          <xdr:rowOff>180975</xdr:rowOff>
        </xdr:from>
        <xdr:to>
          <xdr:col>2</xdr:col>
          <xdr:colOff>85725</xdr:colOff>
          <xdr:row>41</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38100</xdr:colOff>
          <xdr:row>16</xdr:row>
          <xdr:rowOff>219075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104775</xdr:colOff>
          <xdr:row>13</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38</xdr:row>
          <xdr:rowOff>47625</xdr:rowOff>
        </xdr:from>
        <xdr:to>
          <xdr:col>1</xdr:col>
          <xdr:colOff>161925</xdr:colOff>
          <xdr:row>38</xdr:row>
          <xdr:rowOff>209550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42</xdr:row>
          <xdr:rowOff>0</xdr:rowOff>
        </xdr:from>
        <xdr:to>
          <xdr:col>2</xdr:col>
          <xdr:colOff>95250</xdr:colOff>
          <xdr:row>43</xdr:row>
          <xdr:rowOff>9525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219075</xdr:rowOff>
        </xdr:from>
        <xdr:to>
          <xdr:col>2</xdr:col>
          <xdr:colOff>95250</xdr:colOff>
          <xdr:row>47</xdr:row>
          <xdr:rowOff>9525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104775</xdr:colOff>
          <xdr:row>19</xdr:row>
          <xdr:rowOff>9525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219075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228600</xdr:rowOff>
        </xdr:from>
        <xdr:to>
          <xdr:col>2</xdr:col>
          <xdr:colOff>104775</xdr:colOff>
          <xdr:row>49</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38101</xdr:colOff>
      <xdr:row>29</xdr:row>
      <xdr:rowOff>76200</xdr:rowOff>
    </xdr:from>
    <xdr:to>
      <xdr:col>26</xdr:col>
      <xdr:colOff>152400</xdr:colOff>
      <xdr:row>30</xdr:row>
      <xdr:rowOff>171450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5128684" y="5844117"/>
          <a:ext cx="315383" cy="338666"/>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47625</xdr:colOff>
      <xdr:row>54</xdr:row>
      <xdr:rowOff>104775</xdr:rowOff>
    </xdr:from>
    <xdr:to>
      <xdr:col>26</xdr:col>
      <xdr:colOff>142875</xdr:colOff>
      <xdr:row>55</xdr:row>
      <xdr:rowOff>238124</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5114925" y="8953500"/>
          <a:ext cx="295275" cy="371474"/>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134936</xdr:colOff>
      <xdr:row>58</xdr:row>
      <xdr:rowOff>108214</xdr:rowOff>
    </xdr:from>
    <xdr:to>
      <xdr:col>11</xdr:col>
      <xdr:colOff>131761</xdr:colOff>
      <xdr:row>58</xdr:row>
      <xdr:rowOff>478631</xdr:rowOff>
    </xdr:to>
    <xdr:sp macro="" textlink="">
      <xdr:nvSpPr>
        <xdr:cNvPr id="4" name="右矢印 2">
          <a:extLst>
            <a:ext uri="{FF2B5EF4-FFF2-40B4-BE49-F238E27FC236}">
              <a16:creationId xmlns:a16="http://schemas.microsoft.com/office/drawing/2014/main" id="{00000000-0008-0000-0400-000004000000}"/>
            </a:ext>
          </a:extLst>
        </xdr:cNvPr>
        <xdr:cNvSpPr/>
      </xdr:nvSpPr>
      <xdr:spPr>
        <a:xfrm>
          <a:off x="1956592" y="9883245"/>
          <a:ext cx="401638" cy="370417"/>
        </a:xfrm>
        <a:prstGeom prst="right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125941</xdr:colOff>
      <xdr:row>58</xdr:row>
      <xdr:rowOff>84138</xdr:rowOff>
    </xdr:from>
    <xdr:to>
      <xdr:col>22</xdr:col>
      <xdr:colOff>122766</xdr:colOff>
      <xdr:row>58</xdr:row>
      <xdr:rowOff>471488</xdr:rowOff>
    </xdr:to>
    <xdr:sp macro="" textlink="">
      <xdr:nvSpPr>
        <xdr:cNvPr id="6" name="右矢印 2">
          <a:extLst>
            <a:ext uri="{FF2B5EF4-FFF2-40B4-BE49-F238E27FC236}">
              <a16:creationId xmlns:a16="http://schemas.microsoft.com/office/drawing/2014/main" id="{00000000-0008-0000-0400-000006000000}"/>
            </a:ext>
          </a:extLst>
        </xdr:cNvPr>
        <xdr:cNvSpPr/>
      </xdr:nvSpPr>
      <xdr:spPr>
        <a:xfrm>
          <a:off x="4233597" y="9859169"/>
          <a:ext cx="401638" cy="387350"/>
        </a:xfrm>
        <a:prstGeom prst="right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92FD7-DE2D-4D5D-A080-E9302FFFBBEC}">
  <sheetPr>
    <tabColor rgb="FFFF0000"/>
    <pageSetUpPr fitToPage="1"/>
  </sheetPr>
  <dimension ref="A1:BU96"/>
  <sheetViews>
    <sheetView tabSelected="1" view="pageBreakPreview" topLeftCell="A4" zoomScaleNormal="100" zoomScaleSheetLayoutView="100" workbookViewId="0">
      <selection activeCell="I17" sqref="I17:J17"/>
    </sheetView>
  </sheetViews>
  <sheetFormatPr defaultColWidth="9" defaultRowHeight="18.75" customHeight="1" x14ac:dyDescent="0.4"/>
  <cols>
    <col min="1" max="11" width="2.625" style="2" customWidth="1"/>
    <col min="12" max="12" width="1.875" style="2" customWidth="1"/>
    <col min="13" max="14" width="1.75" style="2" customWidth="1"/>
    <col min="15" max="15" width="0.875" style="2" customWidth="1"/>
    <col min="16" max="16" width="3.5" style="2" customWidth="1"/>
    <col min="17" max="25" width="2.625" style="2" customWidth="1"/>
    <col min="26" max="26" width="1.625" style="2" customWidth="1"/>
    <col min="27" max="27" width="1.75" style="2" customWidth="1"/>
    <col min="28" max="28" width="3.5" style="2" customWidth="1"/>
    <col min="29" max="52" width="2.625" style="2" customWidth="1"/>
    <col min="53" max="53" width="9" style="2" customWidth="1"/>
    <col min="54" max="54" width="7.75" style="2" customWidth="1"/>
    <col min="55" max="55" width="10.5" style="11" hidden="1" customWidth="1"/>
    <col min="56" max="56" width="10.875" style="2" hidden="1" customWidth="1"/>
    <col min="57" max="57" width="11.625" style="2" hidden="1" customWidth="1"/>
    <col min="58" max="58" width="12.625" style="2" hidden="1" customWidth="1"/>
    <col min="59" max="16384" width="9" style="2"/>
  </cols>
  <sheetData>
    <row r="1" spans="1:52" ht="8.25" customHeight="1" thickTop="1" thickBot="1" x14ac:dyDescent="0.45">
      <c r="A1" s="102"/>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250" t="s">
        <v>237</v>
      </c>
      <c r="AS1" s="251"/>
      <c r="AT1" s="251"/>
      <c r="AU1" s="251"/>
      <c r="AV1" s="251"/>
      <c r="AW1" s="251"/>
      <c r="AX1" s="251"/>
      <c r="AY1" s="251"/>
      <c r="AZ1" s="252"/>
    </row>
    <row r="2" spans="1:52" ht="18.75" customHeight="1" thickTop="1" thickBot="1" x14ac:dyDescent="0.45">
      <c r="A2" s="125"/>
      <c r="B2" s="267" t="s">
        <v>143</v>
      </c>
      <c r="C2" s="268"/>
      <c r="D2" s="268"/>
      <c r="E2" s="268"/>
      <c r="F2" s="268"/>
      <c r="G2" s="268"/>
      <c r="H2" s="268"/>
      <c r="I2" s="268"/>
      <c r="J2" s="268"/>
      <c r="K2" s="268"/>
      <c r="L2" s="268"/>
      <c r="M2" s="268"/>
      <c r="N2" s="268"/>
      <c r="O2" s="269"/>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253"/>
      <c r="AS2" s="254"/>
      <c r="AT2" s="254"/>
      <c r="AU2" s="254"/>
      <c r="AV2" s="254"/>
      <c r="AW2" s="254"/>
      <c r="AX2" s="254"/>
      <c r="AY2" s="254"/>
      <c r="AZ2" s="255"/>
    </row>
    <row r="3" spans="1:52" ht="3" customHeight="1" thickTop="1" x14ac:dyDescent="0.4">
      <c r="A3" s="106"/>
      <c r="B3" s="204"/>
      <c r="C3" s="204"/>
      <c r="D3" s="107"/>
      <c r="E3" s="204"/>
      <c r="F3" s="204"/>
      <c r="G3" s="204"/>
      <c r="H3" s="204"/>
      <c r="I3" s="2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253"/>
      <c r="AS3" s="254"/>
      <c r="AT3" s="254"/>
      <c r="AU3" s="254"/>
      <c r="AV3" s="254"/>
      <c r="AW3" s="254"/>
      <c r="AX3" s="254"/>
      <c r="AY3" s="254"/>
      <c r="AZ3" s="255"/>
    </row>
    <row r="4" spans="1:52" ht="18.75" customHeight="1" x14ac:dyDescent="0.4">
      <c r="A4" s="106"/>
      <c r="B4" s="270" t="s">
        <v>139</v>
      </c>
      <c r="C4" s="271"/>
      <c r="D4" s="271"/>
      <c r="E4" s="271"/>
      <c r="F4" s="271"/>
      <c r="G4" s="271"/>
      <c r="H4" s="272" t="s">
        <v>236</v>
      </c>
      <c r="I4" s="273"/>
      <c r="J4" s="273"/>
      <c r="K4" s="273"/>
      <c r="L4" s="274"/>
      <c r="M4" s="274"/>
      <c r="N4" s="274"/>
      <c r="O4" s="274"/>
      <c r="P4" s="274"/>
      <c r="Q4" s="274"/>
      <c r="R4" s="274"/>
      <c r="S4" s="274"/>
      <c r="T4" s="274"/>
      <c r="U4" s="295" t="s">
        <v>201</v>
      </c>
      <c r="V4" s="264"/>
      <c r="W4" s="264"/>
      <c r="X4" s="264"/>
      <c r="Y4" s="264"/>
      <c r="Z4" s="264"/>
      <c r="AA4" s="264"/>
      <c r="AB4" s="264"/>
      <c r="AC4" s="264"/>
      <c r="AD4" s="264"/>
      <c r="AE4" s="264"/>
      <c r="AF4" s="264"/>
      <c r="AG4" s="264"/>
      <c r="AH4" s="264"/>
      <c r="AI4" s="104"/>
      <c r="AJ4" s="104"/>
      <c r="AK4" s="104"/>
      <c r="AL4" s="104"/>
      <c r="AM4" s="104"/>
      <c r="AN4" s="104"/>
      <c r="AO4" s="104"/>
      <c r="AP4" s="104"/>
      <c r="AQ4" s="104"/>
      <c r="AR4" s="253"/>
      <c r="AS4" s="254"/>
      <c r="AT4" s="254"/>
      <c r="AU4" s="254"/>
      <c r="AV4" s="254"/>
      <c r="AW4" s="254"/>
      <c r="AX4" s="254"/>
      <c r="AY4" s="254"/>
      <c r="AZ4" s="255"/>
    </row>
    <row r="5" spans="1:52" ht="3" customHeight="1" x14ac:dyDescent="0.4">
      <c r="A5" s="106"/>
      <c r="B5" s="108"/>
      <c r="C5" s="204"/>
      <c r="D5" s="107"/>
      <c r="E5" s="204"/>
      <c r="F5" s="204"/>
      <c r="G5" s="204"/>
      <c r="H5" s="204"/>
      <c r="I5" s="2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256"/>
      <c r="AS5" s="257"/>
      <c r="AT5" s="257"/>
      <c r="AU5" s="257"/>
      <c r="AV5" s="257"/>
      <c r="AW5" s="257"/>
      <c r="AX5" s="257"/>
      <c r="AY5" s="257"/>
      <c r="AZ5" s="258"/>
    </row>
    <row r="6" spans="1:52" ht="18.75" customHeight="1" thickBot="1" x14ac:dyDescent="0.45">
      <c r="A6" s="106"/>
      <c r="B6" s="275" t="s">
        <v>125</v>
      </c>
      <c r="C6" s="276"/>
      <c r="D6" s="276"/>
      <c r="E6" s="276"/>
      <c r="F6" s="276"/>
      <c r="G6" s="204" t="s">
        <v>127</v>
      </c>
      <c r="H6" s="277" t="s">
        <v>85</v>
      </c>
      <c r="I6" s="277"/>
      <c r="J6" s="277"/>
      <c r="K6" s="277"/>
      <c r="L6" s="277"/>
      <c r="M6" s="277"/>
      <c r="N6" s="277"/>
      <c r="O6" s="277"/>
      <c r="P6" s="204" t="s">
        <v>127</v>
      </c>
      <c r="Q6" s="277" t="s">
        <v>152</v>
      </c>
      <c r="R6" s="278"/>
      <c r="S6" s="278"/>
      <c r="T6" s="278"/>
      <c r="U6" s="278"/>
      <c r="V6" s="278"/>
      <c r="W6" s="278"/>
      <c r="X6" s="278"/>
      <c r="Y6" s="278"/>
      <c r="Z6" s="278"/>
      <c r="AA6" s="278"/>
      <c r="AB6" s="279" t="s">
        <v>129</v>
      </c>
      <c r="AC6" s="280"/>
      <c r="AD6" s="280"/>
      <c r="AE6" s="280"/>
      <c r="AF6" s="280"/>
      <c r="AG6" s="280"/>
      <c r="AH6" s="280"/>
      <c r="AI6" s="280"/>
      <c r="AJ6" s="280"/>
      <c r="AK6" s="281"/>
      <c r="AL6" s="104"/>
      <c r="AM6" s="104"/>
      <c r="AN6" s="104"/>
      <c r="AO6" s="104"/>
      <c r="AP6" s="104"/>
      <c r="AQ6" s="104"/>
      <c r="AR6" s="259"/>
      <c r="AS6" s="260"/>
      <c r="AT6" s="260"/>
      <c r="AU6" s="260"/>
      <c r="AV6" s="260"/>
      <c r="AW6" s="260"/>
      <c r="AX6" s="260"/>
      <c r="AY6" s="260"/>
      <c r="AZ6" s="261"/>
    </row>
    <row r="7" spans="1:52" ht="3" customHeight="1" thickTop="1" x14ac:dyDescent="0.4">
      <c r="A7" s="106"/>
      <c r="B7" s="109"/>
      <c r="C7" s="110"/>
      <c r="D7" s="110"/>
      <c r="E7" s="110"/>
      <c r="F7" s="110"/>
      <c r="G7" s="204"/>
      <c r="H7" s="111"/>
      <c r="I7" s="111"/>
      <c r="J7" s="111"/>
      <c r="K7" s="111"/>
      <c r="L7" s="111"/>
      <c r="M7" s="111"/>
      <c r="N7" s="111"/>
      <c r="O7" s="111"/>
      <c r="P7" s="204"/>
      <c r="Q7" s="111"/>
      <c r="R7" s="112"/>
      <c r="S7" s="112"/>
      <c r="T7" s="112"/>
      <c r="U7" s="112"/>
      <c r="V7" s="112"/>
      <c r="W7" s="112"/>
      <c r="X7" s="112"/>
      <c r="Y7" s="112"/>
      <c r="Z7" s="112"/>
      <c r="AA7" s="112"/>
      <c r="AB7" s="104"/>
      <c r="AC7" s="104"/>
      <c r="AD7" s="104"/>
      <c r="AE7" s="104"/>
      <c r="AF7" s="104"/>
      <c r="AG7" s="104"/>
      <c r="AH7" s="104"/>
      <c r="AI7" s="104"/>
      <c r="AJ7" s="104"/>
      <c r="AK7" s="104"/>
      <c r="AL7" s="104"/>
      <c r="AM7" s="104"/>
      <c r="AN7" s="104"/>
      <c r="AO7" s="104"/>
      <c r="AP7" s="104"/>
      <c r="AQ7" s="104"/>
      <c r="AR7" s="205"/>
      <c r="AS7" s="205"/>
      <c r="AT7" s="205"/>
      <c r="AU7" s="105"/>
      <c r="AV7" s="105"/>
      <c r="AW7" s="105"/>
      <c r="AX7" s="105"/>
      <c r="AY7" s="105"/>
      <c r="AZ7" s="126"/>
    </row>
    <row r="8" spans="1:52" ht="18.75" customHeight="1" x14ac:dyDescent="0.4">
      <c r="A8" s="106"/>
      <c r="B8" s="282" t="s">
        <v>130</v>
      </c>
      <c r="C8" s="283"/>
      <c r="D8" s="283"/>
      <c r="E8" s="283"/>
      <c r="F8" s="283"/>
      <c r="G8" s="283"/>
      <c r="H8" s="283"/>
      <c r="I8" s="283"/>
      <c r="J8" s="283"/>
      <c r="K8" s="283"/>
      <c r="L8" s="283"/>
      <c r="M8" s="284" t="s">
        <v>127</v>
      </c>
      <c r="N8" s="285"/>
      <c r="O8" s="282" t="s">
        <v>131</v>
      </c>
      <c r="P8" s="286"/>
      <c r="Q8" s="286"/>
      <c r="R8" s="286"/>
      <c r="S8" s="286"/>
      <c r="T8" s="286"/>
      <c r="U8" s="286"/>
      <c r="V8" s="286"/>
      <c r="W8" s="286"/>
      <c r="X8" s="286"/>
      <c r="Y8" s="286"/>
      <c r="Z8" s="286"/>
      <c r="AA8" s="286"/>
      <c r="AB8" s="286"/>
      <c r="AC8" s="286"/>
      <c r="AD8" s="286"/>
      <c r="AE8" s="287" t="s">
        <v>132</v>
      </c>
      <c r="AF8" s="280"/>
      <c r="AG8" s="280"/>
      <c r="AH8" s="280"/>
      <c r="AI8" s="280"/>
      <c r="AJ8" s="280"/>
      <c r="AK8" s="280"/>
      <c r="AL8" s="104"/>
      <c r="AM8" s="104"/>
      <c r="AN8" s="104"/>
      <c r="AO8" s="104"/>
      <c r="AP8" s="104"/>
      <c r="AQ8" s="104"/>
      <c r="AR8" s="205"/>
      <c r="AS8" s="205"/>
      <c r="AT8" s="205"/>
      <c r="AU8" s="105"/>
      <c r="AV8" s="105"/>
      <c r="AW8" s="105"/>
      <c r="AX8" s="105"/>
      <c r="AY8" s="105"/>
      <c r="AZ8" s="126"/>
    </row>
    <row r="9" spans="1:52" ht="18.75" customHeight="1" x14ac:dyDescent="0.4">
      <c r="A9" s="106"/>
      <c r="B9" s="280" t="s">
        <v>133</v>
      </c>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05"/>
      <c r="AJ9" s="205"/>
      <c r="AK9" s="205"/>
      <c r="AL9" s="104"/>
      <c r="AM9" s="104"/>
      <c r="AN9" s="104"/>
      <c r="AO9" s="104"/>
      <c r="AP9" s="104"/>
      <c r="AQ9" s="104"/>
      <c r="AR9" s="205"/>
      <c r="AS9" s="205"/>
      <c r="AT9" s="205"/>
      <c r="AU9" s="105"/>
      <c r="AV9" s="105"/>
      <c r="AW9" s="105"/>
      <c r="AX9" s="105"/>
      <c r="AY9" s="105"/>
      <c r="AZ9" s="126"/>
    </row>
    <row r="10" spans="1:52" ht="18.75" customHeight="1" x14ac:dyDescent="0.4">
      <c r="A10" s="106"/>
      <c r="B10" s="124" t="s">
        <v>134</v>
      </c>
      <c r="C10" s="203" t="s">
        <v>127</v>
      </c>
      <c r="D10" s="124" t="s">
        <v>128</v>
      </c>
      <c r="E10" s="203" t="s">
        <v>127</v>
      </c>
      <c r="F10" s="124" t="s">
        <v>135</v>
      </c>
      <c r="G10" s="270" t="s">
        <v>136</v>
      </c>
      <c r="H10" s="281"/>
      <c r="I10" s="281"/>
      <c r="J10" s="281"/>
      <c r="K10" s="202" t="s">
        <v>137</v>
      </c>
      <c r="L10" s="271" t="s">
        <v>126</v>
      </c>
      <c r="M10" s="271"/>
      <c r="N10" s="288" t="s">
        <v>138</v>
      </c>
      <c r="O10" s="289"/>
      <c r="P10" s="294" t="s">
        <v>211</v>
      </c>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64"/>
      <c r="AS10" s="264"/>
      <c r="AT10" s="264"/>
      <c r="AU10" s="264"/>
      <c r="AV10" s="105"/>
      <c r="AW10" s="105"/>
      <c r="AX10" s="105"/>
      <c r="AY10" s="105"/>
      <c r="AZ10" s="126"/>
    </row>
    <row r="11" spans="1:52" ht="8.25" customHeight="1" thickBot="1" x14ac:dyDescent="0.45">
      <c r="A11" s="113"/>
      <c r="B11" s="114"/>
      <c r="C11" s="115"/>
      <c r="D11" s="114"/>
      <c r="E11" s="115"/>
      <c r="F11" s="114"/>
      <c r="G11" s="116"/>
      <c r="H11" s="117"/>
      <c r="I11" s="117"/>
      <c r="J11" s="117"/>
      <c r="K11" s="118"/>
      <c r="L11" s="119"/>
      <c r="M11" s="119"/>
      <c r="N11" s="118"/>
      <c r="O11" s="120"/>
      <c r="P11" s="121"/>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3"/>
      <c r="AV11" s="123"/>
      <c r="AW11" s="123"/>
      <c r="AX11" s="123"/>
      <c r="AY11" s="123"/>
      <c r="AZ11" s="127"/>
    </row>
    <row r="12" spans="1:52" ht="18.75" customHeight="1" thickTop="1" thickBot="1" x14ac:dyDescent="0.45">
      <c r="A12" s="93"/>
      <c r="B12" s="96"/>
      <c r="C12" s="92"/>
      <c r="D12" s="96"/>
      <c r="E12" s="92"/>
      <c r="F12" s="96"/>
      <c r="G12" s="98"/>
      <c r="H12" s="97"/>
      <c r="I12" s="97"/>
      <c r="J12" s="97"/>
      <c r="K12" s="99"/>
      <c r="L12" s="101"/>
      <c r="M12" s="101"/>
      <c r="N12" s="99"/>
      <c r="O12" s="222"/>
      <c r="P12" s="100"/>
      <c r="Q12" s="97"/>
      <c r="R12" s="222"/>
      <c r="S12" s="222"/>
      <c r="T12" s="222"/>
      <c r="U12" s="222"/>
      <c r="V12" s="222"/>
      <c r="W12" s="222"/>
      <c r="X12" s="222"/>
      <c r="Y12" s="222"/>
      <c r="Z12" s="222"/>
      <c r="AA12" s="222"/>
      <c r="AB12" s="37"/>
      <c r="AC12" s="37"/>
      <c r="AD12" s="37"/>
      <c r="AE12" s="37"/>
      <c r="AF12" s="37"/>
      <c r="AG12" s="37"/>
      <c r="AH12" s="37"/>
      <c r="AI12" s="37"/>
      <c r="AJ12" s="37"/>
      <c r="AK12" s="37"/>
      <c r="AL12" s="37"/>
      <c r="AM12" s="37"/>
      <c r="AN12" s="37"/>
      <c r="AO12" s="37"/>
      <c r="AP12" s="37"/>
      <c r="AQ12" s="37"/>
      <c r="AR12" s="219"/>
      <c r="AS12" s="219"/>
      <c r="AT12" s="219"/>
      <c r="AU12" s="300" t="s">
        <v>204</v>
      </c>
      <c r="AV12" s="301"/>
      <c r="AW12" s="301"/>
      <c r="AX12" s="301"/>
      <c r="AY12" s="301"/>
      <c r="AZ12" s="301"/>
    </row>
    <row r="13" spans="1:52" ht="45" customHeight="1" thickBot="1" x14ac:dyDescent="0.45">
      <c r="A13" s="220"/>
      <c r="B13" s="220"/>
      <c r="C13" s="220"/>
      <c r="D13" s="36"/>
      <c r="E13" s="37"/>
      <c r="F13" s="37"/>
      <c r="G13" s="37"/>
      <c r="H13" s="37"/>
      <c r="I13" s="37"/>
      <c r="J13" s="37"/>
      <c r="K13" s="37"/>
      <c r="L13" s="37"/>
      <c r="M13" s="37"/>
      <c r="N13" s="37"/>
      <c r="O13" s="37"/>
      <c r="P13" s="302" t="s">
        <v>83</v>
      </c>
      <c r="Q13" s="303"/>
      <c r="R13" s="303"/>
      <c r="S13" s="303"/>
      <c r="T13" s="303"/>
      <c r="U13" s="303"/>
      <c r="V13" s="303"/>
      <c r="W13" s="303"/>
      <c r="X13" s="303"/>
      <c r="Y13" s="303"/>
      <c r="Z13" s="304" t="s">
        <v>84</v>
      </c>
      <c r="AA13" s="305"/>
      <c r="AB13" s="305"/>
      <c r="AC13" s="305"/>
      <c r="AD13" s="305"/>
      <c r="AE13" s="305"/>
      <c r="AF13" s="305"/>
      <c r="AG13" s="305"/>
      <c r="AH13" s="305"/>
      <c r="AI13" s="305"/>
      <c r="AJ13" s="305"/>
      <c r="AK13" s="306"/>
      <c r="AL13" s="37"/>
      <c r="AM13" s="37"/>
      <c r="AN13" s="37"/>
      <c r="AO13" s="37"/>
      <c r="AP13" s="37"/>
      <c r="AQ13" s="37"/>
      <c r="AR13" s="219"/>
      <c r="AS13" s="219"/>
      <c r="AT13" s="219"/>
      <c r="AU13" s="301"/>
      <c r="AV13" s="301"/>
      <c r="AW13" s="301"/>
      <c r="AX13" s="301"/>
      <c r="AY13" s="301"/>
      <c r="AZ13" s="301"/>
    </row>
    <row r="14" spans="1:52" ht="13.5" customHeight="1" x14ac:dyDescent="0.4">
      <c r="A14" s="220"/>
      <c r="B14" s="220"/>
      <c r="C14" s="220"/>
      <c r="D14" s="36"/>
      <c r="E14" s="37"/>
      <c r="F14" s="37"/>
      <c r="G14" s="37"/>
      <c r="H14" s="37"/>
      <c r="I14" s="37"/>
      <c r="J14" s="37"/>
      <c r="K14" s="37"/>
      <c r="L14" s="37"/>
      <c r="M14" s="37"/>
      <c r="N14" s="37"/>
      <c r="O14" s="37"/>
      <c r="P14" s="217"/>
      <c r="Q14" s="194"/>
      <c r="R14" s="194"/>
      <c r="S14" s="194"/>
      <c r="T14" s="194"/>
      <c r="U14" s="194"/>
      <c r="V14" s="194"/>
      <c r="W14" s="194"/>
      <c r="X14" s="194"/>
      <c r="Y14" s="194"/>
      <c r="Z14" s="193"/>
      <c r="AA14" s="195"/>
      <c r="AB14" s="195"/>
      <c r="AC14" s="195"/>
      <c r="AD14" s="195"/>
      <c r="AE14" s="195"/>
      <c r="AF14" s="195"/>
      <c r="AG14" s="195"/>
      <c r="AH14" s="195"/>
      <c r="AI14" s="195"/>
      <c r="AJ14" s="195"/>
      <c r="AK14" s="195"/>
      <c r="AL14" s="37"/>
      <c r="AM14" s="37"/>
      <c r="AN14" s="37"/>
      <c r="AO14" s="37"/>
      <c r="AP14" s="37"/>
      <c r="AQ14" s="37"/>
      <c r="AR14" s="219"/>
      <c r="AS14" s="219"/>
      <c r="AT14" s="219"/>
      <c r="AU14" s="196"/>
      <c r="AV14" s="196"/>
      <c r="AW14" s="196"/>
      <c r="AX14" s="196"/>
      <c r="AY14" s="196"/>
      <c r="AZ14" s="196"/>
    </row>
    <row r="15" spans="1:52" ht="24.75" customHeight="1" x14ac:dyDescent="0.4">
      <c r="A15" s="220"/>
      <c r="B15" s="220"/>
      <c r="C15" s="220"/>
      <c r="D15" s="371" t="s">
        <v>218</v>
      </c>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36"/>
      <c r="AU15" s="155"/>
      <c r="AV15" s="155"/>
      <c r="AW15" s="196"/>
      <c r="AX15" s="196"/>
      <c r="AY15" s="196"/>
      <c r="AZ15" s="196"/>
    </row>
    <row r="16" spans="1:52" ht="13.5" customHeight="1" x14ac:dyDescent="0.4">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row>
    <row r="17" spans="1:55" ht="18.75" customHeight="1" x14ac:dyDescent="0.4">
      <c r="A17" s="307" t="s">
        <v>28</v>
      </c>
      <c r="B17" s="299"/>
      <c r="C17" s="299"/>
      <c r="D17" s="308" t="s">
        <v>3</v>
      </c>
      <c r="E17" s="309"/>
      <c r="F17" s="291"/>
      <c r="G17" s="84" t="s">
        <v>220</v>
      </c>
      <c r="H17" s="38" t="s">
        <v>2</v>
      </c>
      <c r="I17" s="310"/>
      <c r="J17" s="311"/>
      <c r="K17" s="38" t="s">
        <v>36</v>
      </c>
      <c r="L17" s="310"/>
      <c r="M17" s="311"/>
      <c r="N17" s="311"/>
      <c r="O17" s="160" t="s">
        <v>0</v>
      </c>
      <c r="P17" s="213"/>
      <c r="Q17" s="296" t="str">
        <f>IF(OR(I17="",L17=""),"※申請日に未入力があります。","")</f>
        <v>※申請日に未入力があります。</v>
      </c>
      <c r="R17" s="281"/>
      <c r="S17" s="281"/>
      <c r="T17" s="281"/>
      <c r="U17" s="281"/>
      <c r="V17" s="281"/>
      <c r="W17" s="281"/>
      <c r="X17" s="281"/>
      <c r="Y17" s="281"/>
      <c r="Z17" s="281"/>
      <c r="AA17" s="281"/>
      <c r="AB17" s="281"/>
      <c r="AC17" s="281"/>
      <c r="AD17" s="213"/>
      <c r="AE17" s="220"/>
      <c r="AF17" s="220"/>
      <c r="AG17" s="220"/>
      <c r="AH17" s="220"/>
      <c r="AI17" s="220"/>
      <c r="AJ17" s="220"/>
      <c r="AK17" s="220"/>
      <c r="AL17" s="220"/>
      <c r="AM17" s="220"/>
      <c r="AN17" s="220"/>
      <c r="AO17" s="220"/>
      <c r="AP17" s="220"/>
      <c r="AQ17" s="220"/>
      <c r="AR17" s="213"/>
      <c r="AS17" s="213"/>
      <c r="AT17" s="213"/>
      <c r="AU17" s="213"/>
      <c r="AV17" s="213"/>
      <c r="AW17" s="213"/>
      <c r="AX17" s="213"/>
      <c r="AY17" s="213"/>
      <c r="AZ17" s="213"/>
    </row>
    <row r="18" spans="1:55" ht="15" customHeight="1" x14ac:dyDescent="0.4">
      <c r="A18" s="220"/>
      <c r="B18" s="220"/>
      <c r="C18" s="220"/>
      <c r="D18" s="220"/>
      <c r="E18" s="220"/>
      <c r="F18" s="220"/>
      <c r="G18" s="220"/>
      <c r="H18" s="220"/>
      <c r="I18" s="220"/>
      <c r="J18" s="220"/>
      <c r="K18" s="220"/>
      <c r="L18" s="220"/>
      <c r="M18" s="220"/>
      <c r="N18" s="220"/>
      <c r="O18" s="220"/>
      <c r="P18" s="220"/>
      <c r="Q18" s="220"/>
      <c r="R18" s="213"/>
      <c r="S18" s="213"/>
      <c r="T18" s="213"/>
      <c r="U18" s="213"/>
      <c r="V18" s="213"/>
      <c r="W18" s="213"/>
      <c r="X18" s="213"/>
      <c r="Y18" s="213"/>
      <c r="Z18" s="213"/>
      <c r="AA18" s="213"/>
      <c r="AB18" s="213"/>
      <c r="AC18" s="213"/>
      <c r="AD18" s="213"/>
      <c r="AE18" s="220"/>
      <c r="AF18" s="220"/>
      <c r="AG18" s="220"/>
      <c r="AH18" s="220"/>
      <c r="AI18" s="220"/>
      <c r="AJ18" s="220"/>
      <c r="AK18" s="220"/>
      <c r="AL18" s="220"/>
      <c r="AM18" s="220"/>
      <c r="AN18" s="220"/>
      <c r="AO18" s="220"/>
      <c r="AP18" s="220"/>
      <c r="AQ18" s="220"/>
      <c r="AR18" s="213"/>
      <c r="AS18" s="213"/>
      <c r="AT18" s="213"/>
      <c r="AU18" s="213"/>
      <c r="AV18" s="213"/>
      <c r="AW18" s="213"/>
      <c r="AX18" s="213"/>
      <c r="AY18" s="213"/>
      <c r="AZ18" s="213"/>
    </row>
    <row r="19" spans="1:55" ht="6.75" customHeight="1" thickBot="1" x14ac:dyDescent="0.45">
      <c r="A19" s="266" t="s">
        <v>104</v>
      </c>
      <c r="B19" s="264"/>
      <c r="C19" s="264"/>
      <c r="D19" s="264"/>
      <c r="E19" s="264"/>
      <c r="F19" s="264"/>
      <c r="G19" s="264"/>
      <c r="H19" s="264"/>
      <c r="I19" s="264"/>
      <c r="J19" s="264"/>
      <c r="K19" s="264"/>
      <c r="L19" s="246"/>
      <c r="M19" s="266" t="s">
        <v>105</v>
      </c>
      <c r="N19" s="264"/>
      <c r="O19" s="264"/>
      <c r="P19" s="264"/>
      <c r="Q19" s="264"/>
      <c r="R19" s="264"/>
      <c r="S19" s="264"/>
      <c r="T19" s="264"/>
      <c r="U19" s="264"/>
      <c r="V19" s="264"/>
      <c r="W19" s="264"/>
      <c r="X19" s="264"/>
      <c r="Y19" s="264"/>
      <c r="Z19" s="290" t="s">
        <v>106</v>
      </c>
      <c r="AA19" s="213"/>
      <c r="AB19" s="292" t="s">
        <v>107</v>
      </c>
      <c r="AC19" s="293"/>
      <c r="AD19" s="293"/>
      <c r="AE19" s="293"/>
      <c r="AF19" s="293"/>
      <c r="AG19" s="293"/>
      <c r="AH19" s="293"/>
      <c r="AI19" s="293"/>
      <c r="AJ19" s="293"/>
      <c r="AK19" s="293"/>
      <c r="AL19" s="293"/>
      <c r="AM19" s="293"/>
      <c r="AN19" s="293"/>
      <c r="AO19" s="213"/>
      <c r="AP19" s="213"/>
      <c r="AQ19" s="220"/>
      <c r="AR19" s="213"/>
      <c r="AS19" s="213"/>
      <c r="AT19" s="213"/>
      <c r="AU19" s="213"/>
      <c r="AV19" s="213"/>
      <c r="AW19" s="213"/>
      <c r="AX19" s="213"/>
      <c r="AY19" s="213"/>
      <c r="AZ19" s="213"/>
      <c r="BC19" s="2"/>
    </row>
    <row r="20" spans="1:55" ht="9.75" customHeight="1" thickBot="1" x14ac:dyDescent="0.45">
      <c r="A20" s="264"/>
      <c r="B20" s="264"/>
      <c r="C20" s="264"/>
      <c r="D20" s="264"/>
      <c r="E20" s="264"/>
      <c r="F20" s="264"/>
      <c r="G20" s="264"/>
      <c r="H20" s="264"/>
      <c r="I20" s="264"/>
      <c r="J20" s="264"/>
      <c r="K20" s="264"/>
      <c r="L20" s="85"/>
      <c r="M20" s="264"/>
      <c r="N20" s="264"/>
      <c r="O20" s="264"/>
      <c r="P20" s="264"/>
      <c r="Q20" s="264"/>
      <c r="R20" s="264"/>
      <c r="S20" s="264"/>
      <c r="T20" s="264"/>
      <c r="U20" s="264"/>
      <c r="V20" s="264"/>
      <c r="W20" s="264"/>
      <c r="X20" s="264"/>
      <c r="Y20" s="264"/>
      <c r="Z20" s="291"/>
      <c r="AA20" s="86"/>
      <c r="AB20" s="293"/>
      <c r="AC20" s="293"/>
      <c r="AD20" s="293"/>
      <c r="AE20" s="293"/>
      <c r="AF20" s="293"/>
      <c r="AG20" s="293"/>
      <c r="AH20" s="293"/>
      <c r="AI20" s="293"/>
      <c r="AJ20" s="293"/>
      <c r="AK20" s="293"/>
      <c r="AL20" s="293"/>
      <c r="AM20" s="293"/>
      <c r="AN20" s="293"/>
      <c r="AO20" s="213"/>
      <c r="AP20" s="213"/>
      <c r="AQ20" s="220"/>
      <c r="AR20" s="213"/>
      <c r="AS20" s="213"/>
      <c r="AT20" s="213"/>
      <c r="AU20" s="213"/>
      <c r="AV20" s="213"/>
      <c r="AW20" s="213"/>
      <c r="AX20" s="213"/>
      <c r="AY20" s="213"/>
      <c r="AZ20" s="213"/>
      <c r="BC20" s="2"/>
    </row>
    <row r="21" spans="1:55" ht="7.5" customHeight="1" x14ac:dyDescent="0.4">
      <c r="A21" s="264"/>
      <c r="B21" s="264"/>
      <c r="C21" s="264"/>
      <c r="D21" s="264"/>
      <c r="E21" s="264"/>
      <c r="F21" s="264"/>
      <c r="G21" s="264"/>
      <c r="H21" s="264"/>
      <c r="I21" s="264"/>
      <c r="J21" s="264"/>
      <c r="K21" s="264"/>
      <c r="L21" s="246"/>
      <c r="M21" s="264"/>
      <c r="N21" s="264"/>
      <c r="O21" s="264"/>
      <c r="P21" s="264"/>
      <c r="Q21" s="264"/>
      <c r="R21" s="264"/>
      <c r="S21" s="264"/>
      <c r="T21" s="264"/>
      <c r="U21" s="264"/>
      <c r="V21" s="264"/>
      <c r="W21" s="264"/>
      <c r="X21" s="264"/>
      <c r="Y21" s="264"/>
      <c r="Z21" s="291"/>
      <c r="AA21" s="213"/>
      <c r="AB21" s="293"/>
      <c r="AC21" s="293"/>
      <c r="AD21" s="293"/>
      <c r="AE21" s="293"/>
      <c r="AF21" s="293"/>
      <c r="AG21" s="293"/>
      <c r="AH21" s="293"/>
      <c r="AI21" s="293"/>
      <c r="AJ21" s="293"/>
      <c r="AK21" s="293"/>
      <c r="AL21" s="293"/>
      <c r="AM21" s="293"/>
      <c r="AN21" s="293"/>
      <c r="AO21" s="213"/>
      <c r="AP21" s="213"/>
      <c r="AQ21" s="220"/>
      <c r="AR21" s="213"/>
      <c r="AS21" s="213"/>
      <c r="AT21" s="213"/>
      <c r="AU21" s="213"/>
      <c r="AV21" s="213"/>
      <c r="AW21" s="213"/>
      <c r="AX21" s="213"/>
      <c r="AY21" s="213"/>
      <c r="AZ21" s="213"/>
      <c r="BC21" s="2"/>
    </row>
    <row r="22" spans="1:55" ht="18.75" customHeight="1" x14ac:dyDescent="0.4">
      <c r="A22" s="220"/>
      <c r="B22" s="296" t="str">
        <f>IF(AND(BC24=TRUE,BC26=TRUE,BC28=TRUE,BC30=TRUE,BC32=TRUE,BC34=TRUE,BC36=TRUE,BC38=TRUE),"","※チェックが入っていない項目があります。")</f>
        <v>※チェックが入っていない項目があります。</v>
      </c>
      <c r="C22" s="296"/>
      <c r="D22" s="296"/>
      <c r="E22" s="296"/>
      <c r="F22" s="296"/>
      <c r="G22" s="296"/>
      <c r="H22" s="296"/>
      <c r="I22" s="296"/>
      <c r="J22" s="296"/>
      <c r="K22" s="296"/>
      <c r="L22" s="296"/>
      <c r="M22" s="296"/>
      <c r="N22" s="296"/>
      <c r="O22" s="296"/>
      <c r="P22" s="296"/>
      <c r="Q22" s="296"/>
      <c r="R22" s="297"/>
      <c r="S22" s="297"/>
      <c r="T22" s="297"/>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13"/>
      <c r="AS22" s="213"/>
      <c r="AT22" s="213"/>
      <c r="AU22" s="213"/>
      <c r="AV22" s="213"/>
      <c r="AW22" s="213"/>
      <c r="AX22" s="213"/>
      <c r="AY22" s="213"/>
      <c r="AZ22" s="213"/>
    </row>
    <row r="23" spans="1:55" ht="8.25" customHeight="1" x14ac:dyDescent="0.4">
      <c r="A23" s="220"/>
      <c r="B23" s="211"/>
      <c r="C23" s="40"/>
      <c r="D23" s="40"/>
      <c r="E23" s="40"/>
      <c r="F23" s="40"/>
      <c r="G23" s="40"/>
      <c r="H23" s="40"/>
      <c r="I23" s="40"/>
      <c r="J23" s="40"/>
      <c r="K23" s="40"/>
      <c r="L23" s="212"/>
      <c r="M23" s="212"/>
      <c r="N23" s="212"/>
      <c r="O23" s="212"/>
      <c r="P23" s="212"/>
      <c r="Q23" s="212"/>
      <c r="R23" s="212"/>
      <c r="S23" s="212"/>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13"/>
      <c r="AS23" s="213"/>
      <c r="AT23" s="213"/>
      <c r="AU23" s="213"/>
      <c r="AV23" s="213"/>
      <c r="AW23" s="213"/>
      <c r="AX23" s="213"/>
      <c r="AY23" s="213"/>
      <c r="AZ23" s="213"/>
    </row>
    <row r="24" spans="1:55" ht="18.75" customHeight="1" x14ac:dyDescent="0.4">
      <c r="A24" s="220"/>
      <c r="B24" s="220"/>
      <c r="C24" s="298" t="s">
        <v>46</v>
      </c>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81"/>
      <c r="AR24" s="281"/>
      <c r="AS24" s="281"/>
      <c r="AT24" s="281"/>
      <c r="AU24" s="281"/>
      <c r="AV24" s="281"/>
      <c r="AW24" s="281"/>
      <c r="AX24" s="281"/>
      <c r="AY24" s="219"/>
      <c r="AZ24" s="213"/>
      <c r="BC24" s="11" t="b">
        <v>0</v>
      </c>
    </row>
    <row r="25" spans="1:55" ht="8.25" customHeight="1" x14ac:dyDescent="0.4">
      <c r="A25" s="220"/>
      <c r="B25" s="220"/>
      <c r="C25" s="216"/>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9"/>
      <c r="AR25" s="219"/>
      <c r="AS25" s="219"/>
      <c r="AT25" s="219"/>
      <c r="AU25" s="219"/>
      <c r="AV25" s="219"/>
      <c r="AW25" s="219"/>
      <c r="AX25" s="219"/>
      <c r="AY25" s="219"/>
      <c r="AZ25" s="213"/>
    </row>
    <row r="26" spans="1:55" ht="18.75" customHeight="1" x14ac:dyDescent="0.4">
      <c r="A26" s="220"/>
      <c r="B26" s="220"/>
      <c r="C26" s="307" t="s">
        <v>205</v>
      </c>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198"/>
      <c r="AJ26" s="198"/>
      <c r="AK26" s="198"/>
      <c r="AL26" s="198"/>
      <c r="AM26" s="198"/>
      <c r="AN26" s="198"/>
      <c r="AO26" s="198"/>
      <c r="AP26" s="198"/>
      <c r="AQ26" s="213"/>
      <c r="AR26" s="213"/>
      <c r="AS26" s="213"/>
      <c r="AT26" s="213"/>
      <c r="AU26" s="213"/>
      <c r="AV26" s="213"/>
      <c r="AW26" s="213"/>
      <c r="AX26" s="213"/>
      <c r="AY26" s="213"/>
      <c r="AZ26" s="213"/>
      <c r="BC26" s="11" t="b">
        <v>0</v>
      </c>
    </row>
    <row r="27" spans="1:55" ht="8.25" customHeight="1" x14ac:dyDescent="0.4">
      <c r="A27" s="220"/>
      <c r="B27" s="220"/>
      <c r="C27" s="198"/>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198"/>
      <c r="AJ27" s="198"/>
      <c r="AK27" s="198"/>
      <c r="AL27" s="198"/>
      <c r="AM27" s="198"/>
      <c r="AN27" s="198"/>
      <c r="AO27" s="198"/>
      <c r="AP27" s="198"/>
      <c r="AQ27" s="213"/>
      <c r="AR27" s="213"/>
      <c r="AS27" s="213"/>
      <c r="AT27" s="213"/>
      <c r="AU27" s="213"/>
      <c r="AV27" s="213"/>
      <c r="AW27" s="213"/>
      <c r="AX27" s="213"/>
      <c r="AY27" s="213"/>
      <c r="AZ27" s="213"/>
    </row>
    <row r="28" spans="1:55" ht="18.75" customHeight="1" x14ac:dyDescent="0.4">
      <c r="A28" s="220"/>
      <c r="B28" s="220"/>
      <c r="C28" s="307" t="s">
        <v>18</v>
      </c>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281"/>
      <c r="AJ28" s="281"/>
      <c r="AK28" s="281"/>
      <c r="AL28" s="281"/>
      <c r="AM28" s="281"/>
      <c r="AN28" s="281"/>
      <c r="AO28" s="281"/>
      <c r="AP28" s="281"/>
      <c r="AQ28" s="281"/>
      <c r="AR28" s="281"/>
      <c r="AS28" s="281"/>
      <c r="AT28" s="281"/>
      <c r="AU28" s="281"/>
      <c r="AV28" s="281"/>
      <c r="AW28" s="281"/>
      <c r="AX28" s="281"/>
      <c r="AY28" s="213"/>
      <c r="AZ28" s="213"/>
      <c r="BC28" s="11" t="b">
        <v>0</v>
      </c>
    </row>
    <row r="29" spans="1:55" ht="8.25" customHeight="1" x14ac:dyDescent="0.4">
      <c r="A29" s="220"/>
      <c r="B29" s="220"/>
      <c r="C29" s="198"/>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198"/>
      <c r="AJ29" s="198"/>
      <c r="AK29" s="198"/>
      <c r="AL29" s="198"/>
      <c r="AM29" s="198"/>
      <c r="AN29" s="198"/>
      <c r="AO29" s="198"/>
      <c r="AP29" s="198"/>
      <c r="AQ29" s="213"/>
      <c r="AR29" s="213"/>
      <c r="AS29" s="213"/>
      <c r="AT29" s="213"/>
      <c r="AU29" s="213"/>
      <c r="AV29" s="213"/>
      <c r="AW29" s="213"/>
      <c r="AX29" s="213"/>
      <c r="AY29" s="213"/>
      <c r="AZ29" s="213"/>
    </row>
    <row r="30" spans="1:55" ht="18.75" customHeight="1" x14ac:dyDescent="0.4">
      <c r="A30" s="220"/>
      <c r="B30" s="220"/>
      <c r="C30" s="307" t="s">
        <v>219</v>
      </c>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198"/>
      <c r="AJ30" s="198"/>
      <c r="AK30" s="198"/>
      <c r="AL30" s="198"/>
      <c r="AM30" s="198"/>
      <c r="AN30" s="198"/>
      <c r="AO30" s="198"/>
      <c r="AP30" s="198"/>
      <c r="AQ30" s="213"/>
      <c r="AR30" s="213"/>
      <c r="AS30" s="213"/>
      <c r="AT30" s="213"/>
      <c r="AU30" s="213"/>
      <c r="AV30" s="213"/>
      <c r="AW30" s="213"/>
      <c r="AX30" s="213"/>
      <c r="AY30" s="213"/>
      <c r="AZ30" s="213"/>
      <c r="BC30" s="11" t="b">
        <v>0</v>
      </c>
    </row>
    <row r="31" spans="1:55" ht="8.25" customHeight="1" x14ac:dyDescent="0.4">
      <c r="A31" s="220"/>
      <c r="B31" s="220"/>
      <c r="C31" s="198"/>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198"/>
      <c r="AJ31" s="198"/>
      <c r="AK31" s="198"/>
      <c r="AL31" s="198"/>
      <c r="AM31" s="198"/>
      <c r="AN31" s="198"/>
      <c r="AO31" s="198"/>
      <c r="AP31" s="198"/>
      <c r="AQ31" s="213"/>
      <c r="AR31" s="213"/>
      <c r="AS31" s="213"/>
      <c r="AT31" s="213"/>
      <c r="AU31" s="213"/>
      <c r="AV31" s="213"/>
      <c r="AW31" s="213"/>
      <c r="AX31" s="213"/>
      <c r="AY31" s="213"/>
      <c r="AZ31" s="213"/>
    </row>
    <row r="32" spans="1:55" ht="18.75" customHeight="1" x14ac:dyDescent="0.4">
      <c r="A32" s="220"/>
      <c r="B32" s="220"/>
      <c r="C32" s="307" t="s">
        <v>19</v>
      </c>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198"/>
      <c r="AJ32" s="198"/>
      <c r="AK32" s="198"/>
      <c r="AL32" s="198"/>
      <c r="AM32" s="198"/>
      <c r="AN32" s="198"/>
      <c r="AO32" s="198"/>
      <c r="AP32" s="198"/>
      <c r="AQ32" s="213"/>
      <c r="AR32" s="213"/>
      <c r="AS32" s="213"/>
      <c r="AT32" s="213"/>
      <c r="AU32" s="213"/>
      <c r="AV32" s="213"/>
      <c r="AW32" s="213"/>
      <c r="AX32" s="213"/>
      <c r="AY32" s="213"/>
      <c r="AZ32" s="213"/>
      <c r="BC32" s="11" t="b">
        <v>0</v>
      </c>
    </row>
    <row r="33" spans="1:55" ht="8.25" customHeight="1" x14ac:dyDescent="0.4">
      <c r="A33" s="244"/>
      <c r="B33" s="244"/>
      <c r="C33" s="240"/>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0"/>
      <c r="AJ33" s="240"/>
      <c r="AK33" s="240"/>
      <c r="AL33" s="240"/>
      <c r="AM33" s="240"/>
      <c r="AN33" s="240"/>
      <c r="AO33" s="240"/>
      <c r="AP33" s="240"/>
      <c r="AQ33" s="243"/>
      <c r="AR33" s="243"/>
      <c r="AS33" s="243"/>
      <c r="AT33" s="243"/>
      <c r="AU33" s="243"/>
      <c r="AV33" s="243"/>
      <c r="AW33" s="243"/>
      <c r="AX33" s="243"/>
      <c r="AY33" s="243"/>
      <c r="AZ33" s="243"/>
    </row>
    <row r="34" spans="1:55" ht="18.75" customHeight="1" x14ac:dyDescent="0.4">
      <c r="A34" s="244"/>
      <c r="B34" s="91" t="s">
        <v>124</v>
      </c>
      <c r="C34" s="262" t="s">
        <v>238</v>
      </c>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4"/>
      <c r="AJ34" s="264"/>
      <c r="AK34" s="264"/>
      <c r="AL34" s="264"/>
      <c r="AM34" s="264"/>
      <c r="AN34" s="264"/>
      <c r="AO34" s="264"/>
      <c r="AP34" s="264"/>
      <c r="AQ34" s="264"/>
      <c r="AR34" s="264"/>
      <c r="AS34" s="264"/>
      <c r="AT34" s="264"/>
      <c r="AU34" s="264"/>
      <c r="AV34" s="264"/>
      <c r="AW34" s="264"/>
      <c r="AX34" s="264"/>
      <c r="AY34" s="264"/>
      <c r="AZ34" s="264"/>
      <c r="BA34" s="239"/>
      <c r="BC34" s="11" t="b">
        <v>0</v>
      </c>
    </row>
    <row r="35" spans="1:55" ht="8.25" customHeight="1" x14ac:dyDescent="0.4">
      <c r="A35" s="220"/>
      <c r="B35" s="220"/>
      <c r="C35" s="198"/>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198"/>
      <c r="AJ35" s="198"/>
      <c r="AK35" s="198"/>
      <c r="AL35" s="198"/>
      <c r="AM35" s="198"/>
      <c r="AN35" s="198"/>
      <c r="AO35" s="198"/>
      <c r="AP35" s="198"/>
      <c r="AQ35" s="213"/>
      <c r="AR35" s="213"/>
      <c r="AS35" s="213"/>
      <c r="AT35" s="213"/>
      <c r="AU35" s="213"/>
      <c r="AV35" s="213"/>
      <c r="AW35" s="213"/>
      <c r="AX35" s="213"/>
      <c r="AY35" s="213"/>
      <c r="AZ35" s="213"/>
    </row>
    <row r="36" spans="1:55" ht="18.75" customHeight="1" x14ac:dyDescent="0.4">
      <c r="A36" s="220"/>
      <c r="B36" s="91" t="s">
        <v>124</v>
      </c>
      <c r="C36" s="262" t="s">
        <v>239</v>
      </c>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5" t="s">
        <v>156</v>
      </c>
      <c r="AD36" s="264"/>
      <c r="AE36" s="264"/>
      <c r="AF36" s="264"/>
      <c r="AG36" s="264"/>
      <c r="AH36" s="264"/>
      <c r="AI36" s="241"/>
      <c r="AJ36" s="241"/>
      <c r="AK36" s="241"/>
      <c r="AL36" s="241"/>
      <c r="AM36" s="219"/>
      <c r="AN36" s="213"/>
      <c r="AO36" s="219"/>
      <c r="AP36" s="219"/>
      <c r="AQ36" s="219"/>
      <c r="AR36" s="219"/>
      <c r="AS36" s="219"/>
      <c r="AT36" s="219"/>
      <c r="AU36" s="219"/>
      <c r="AV36" s="219"/>
      <c r="AW36" s="219"/>
      <c r="AX36" s="219"/>
      <c r="AY36" s="219"/>
      <c r="AZ36" s="219"/>
      <c r="BA36" s="199"/>
      <c r="BC36" s="11" t="b">
        <v>0</v>
      </c>
    </row>
    <row r="37" spans="1:55" ht="8.25" customHeight="1" x14ac:dyDescent="0.4">
      <c r="A37" s="220"/>
      <c r="B37" s="220"/>
      <c r="C37" s="198"/>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198"/>
      <c r="AJ37" s="198"/>
      <c r="AK37" s="198"/>
      <c r="AL37" s="198"/>
      <c r="AM37" s="198"/>
      <c r="AN37" s="198"/>
      <c r="AO37" s="198"/>
      <c r="AP37" s="198"/>
      <c r="AQ37" s="213"/>
      <c r="AR37" s="213"/>
      <c r="AS37" s="213"/>
      <c r="AT37" s="213"/>
      <c r="AU37" s="213"/>
      <c r="AV37" s="213"/>
      <c r="AW37" s="213"/>
      <c r="AX37" s="213"/>
      <c r="AY37" s="213"/>
      <c r="AZ37" s="213"/>
    </row>
    <row r="38" spans="1:55" ht="18.75" customHeight="1" x14ac:dyDescent="0.4">
      <c r="A38" s="220"/>
      <c r="B38" s="220"/>
      <c r="C38" s="307" t="s">
        <v>47</v>
      </c>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199"/>
      <c r="BC38" s="11" t="b">
        <v>0</v>
      </c>
    </row>
    <row r="39" spans="1:55" ht="18.75" customHeight="1" x14ac:dyDescent="0.4">
      <c r="A39" s="220"/>
      <c r="B39" s="220"/>
      <c r="C39" s="220"/>
      <c r="D39" s="3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219"/>
      <c r="AS39" s="219"/>
      <c r="AT39" s="219"/>
      <c r="AU39" s="219"/>
      <c r="AV39" s="219"/>
      <c r="AW39" s="219"/>
      <c r="AX39" s="213"/>
      <c r="AY39" s="213"/>
      <c r="AZ39" s="213"/>
    </row>
    <row r="40" spans="1:55" ht="18.75" customHeight="1" x14ac:dyDescent="0.4">
      <c r="A40" s="220"/>
      <c r="B40" s="220"/>
      <c r="C40" s="220"/>
      <c r="D40" s="3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219"/>
      <c r="AS40" s="219"/>
      <c r="AT40" s="219"/>
      <c r="AU40" s="224"/>
      <c r="AV40" s="300" t="s">
        <v>206</v>
      </c>
      <c r="AW40" s="314"/>
      <c r="AX40" s="314"/>
      <c r="AY40" s="314"/>
      <c r="AZ40" s="314"/>
    </row>
    <row r="41" spans="1:55" ht="18.75" customHeight="1" x14ac:dyDescent="0.4">
      <c r="A41" s="220"/>
      <c r="B41" s="220"/>
      <c r="C41" s="220"/>
      <c r="D41" s="213"/>
      <c r="E41" s="213"/>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224"/>
      <c r="AV41" s="314"/>
      <c r="AW41" s="314"/>
      <c r="AX41" s="314"/>
      <c r="AY41" s="314"/>
      <c r="AZ41" s="314"/>
    </row>
    <row r="42" spans="1:55" ht="22.5" customHeight="1" x14ac:dyDescent="0.4">
      <c r="A42" s="266" t="s">
        <v>221</v>
      </c>
      <c r="B42" s="322"/>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264"/>
      <c r="AW42" s="264"/>
      <c r="AX42" s="264"/>
      <c r="AY42" s="264"/>
      <c r="AZ42" s="264"/>
      <c r="BA42" s="199"/>
    </row>
    <row r="43" spans="1:55" ht="18.75" customHeight="1" thickBot="1" x14ac:dyDescent="0.45">
      <c r="A43" s="215"/>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213"/>
      <c r="AJ43" s="155"/>
      <c r="AK43" s="155"/>
      <c r="AL43" s="155"/>
      <c r="AM43" s="155"/>
      <c r="AN43" s="155"/>
      <c r="AO43" s="155"/>
      <c r="AP43" s="155"/>
      <c r="AQ43" s="265" t="s">
        <v>214</v>
      </c>
      <c r="AR43" s="264"/>
      <c r="AS43" s="264"/>
      <c r="AT43" s="264"/>
      <c r="AU43" s="264"/>
      <c r="AV43" s="264"/>
      <c r="AW43" s="213"/>
      <c r="AX43" s="213"/>
      <c r="AY43" s="213"/>
      <c r="AZ43" s="213"/>
    </row>
    <row r="44" spans="1:55" ht="18.75" customHeight="1" x14ac:dyDescent="0.4">
      <c r="A44" s="220"/>
      <c r="B44" s="315" t="s">
        <v>32</v>
      </c>
      <c r="C44" s="316"/>
      <c r="D44" s="317"/>
      <c r="E44" s="26"/>
      <c r="F44" s="321" t="s">
        <v>243</v>
      </c>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c r="AR44" s="321"/>
      <c r="AS44" s="321"/>
      <c r="AT44" s="321"/>
      <c r="AU44" s="321"/>
      <c r="AV44" s="321"/>
      <c r="AW44" s="321"/>
      <c r="AX44" s="321"/>
      <c r="AY44" s="321"/>
      <c r="AZ44" s="321"/>
      <c r="BA44" s="94"/>
    </row>
    <row r="45" spans="1:55" ht="18.75" customHeight="1" thickBot="1" x14ac:dyDescent="0.45">
      <c r="A45" s="220"/>
      <c r="B45" s="318"/>
      <c r="C45" s="319"/>
      <c r="D45" s="320"/>
      <c r="E45" s="26"/>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c r="BA45" s="94"/>
    </row>
    <row r="46" spans="1:55" ht="15" customHeight="1" x14ac:dyDescent="0.4">
      <c r="A46" s="220"/>
      <c r="B46" s="38"/>
      <c r="C46" s="221"/>
      <c r="D46" s="221"/>
      <c r="E46" s="26"/>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199"/>
    </row>
    <row r="47" spans="1:55" ht="18.75" customHeight="1" x14ac:dyDescent="0.4">
      <c r="A47" s="220"/>
      <c r="B47" s="38"/>
      <c r="C47" s="197" t="s">
        <v>207</v>
      </c>
      <c r="D47" s="234"/>
      <c r="E47" s="312" t="s">
        <v>208</v>
      </c>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235"/>
      <c r="BA47" s="199"/>
    </row>
    <row r="48" spans="1:55" ht="18.75" customHeight="1" x14ac:dyDescent="0.4">
      <c r="A48" s="220"/>
      <c r="B48" s="38"/>
      <c r="C48" s="225"/>
      <c r="D48" s="235"/>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235"/>
      <c r="BA48" s="199"/>
    </row>
    <row r="49" spans="1:58" ht="18" customHeight="1" x14ac:dyDescent="0.4">
      <c r="A49" s="220"/>
      <c r="B49" s="324" t="s">
        <v>215</v>
      </c>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281"/>
      <c r="AK49" s="281"/>
      <c r="AL49" s="281"/>
      <c r="AM49" s="281"/>
      <c r="AN49" s="281"/>
      <c r="AO49" s="281"/>
      <c r="AP49" s="213"/>
      <c r="AQ49" s="213"/>
      <c r="AR49" s="213"/>
      <c r="AS49" s="213"/>
      <c r="AT49" s="213"/>
      <c r="AU49" s="213"/>
      <c r="AV49" s="213"/>
      <c r="AW49" s="213"/>
      <c r="AX49" s="213"/>
      <c r="AY49" s="213"/>
      <c r="AZ49" s="213"/>
    </row>
    <row r="50" spans="1:58" ht="18" customHeight="1" x14ac:dyDescent="0.4">
      <c r="A50" s="220"/>
      <c r="B50" s="324" t="s">
        <v>170</v>
      </c>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281"/>
      <c r="AK50" s="281"/>
      <c r="AL50" s="281"/>
      <c r="AM50" s="281"/>
      <c r="AN50" s="281"/>
      <c r="AO50" s="281"/>
      <c r="AP50" s="213"/>
      <c r="AQ50" s="213"/>
      <c r="AR50" s="213"/>
      <c r="AS50" s="213"/>
      <c r="AT50" s="213"/>
      <c r="AU50" s="213"/>
      <c r="AV50" s="213"/>
      <c r="AW50" s="213"/>
      <c r="AX50" s="213"/>
      <c r="AY50" s="213"/>
      <c r="AZ50" s="213"/>
    </row>
    <row r="51" spans="1:58" ht="18" customHeight="1" x14ac:dyDescent="0.4">
      <c r="A51" s="220"/>
      <c r="B51" s="324" t="s">
        <v>244</v>
      </c>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281"/>
      <c r="AK51" s="281"/>
      <c r="AL51" s="281"/>
      <c r="AM51" s="281"/>
      <c r="AN51" s="281"/>
      <c r="AO51" s="281"/>
      <c r="AP51" s="213"/>
      <c r="AQ51" s="213"/>
      <c r="AR51" s="213"/>
      <c r="AS51" s="213"/>
      <c r="AT51" s="213"/>
      <c r="AU51" s="213"/>
      <c r="AV51" s="213"/>
      <c r="AW51" s="213"/>
      <c r="AX51" s="213"/>
      <c r="AY51" s="213"/>
      <c r="AZ51" s="213"/>
    </row>
    <row r="52" spans="1:58" ht="18" customHeight="1" x14ac:dyDescent="0.4">
      <c r="A52" s="220"/>
      <c r="B52" s="296" t="str">
        <f>IF(AND(A57="",K60="",K62="",K64=""),"","※対象月の項目に未入力があります。")</f>
        <v>※対象月の項目に未入力があります。</v>
      </c>
      <c r="C52" s="281"/>
      <c r="D52" s="281"/>
      <c r="E52" s="281"/>
      <c r="F52" s="281"/>
      <c r="G52" s="281"/>
      <c r="H52" s="281"/>
      <c r="I52" s="281"/>
      <c r="J52" s="281"/>
      <c r="K52" s="281"/>
      <c r="L52" s="281"/>
      <c r="M52" s="281"/>
      <c r="N52" s="281"/>
      <c r="O52" s="281"/>
      <c r="P52" s="281"/>
      <c r="Q52" s="281"/>
      <c r="R52" s="281"/>
      <c r="S52" s="201"/>
      <c r="T52" s="201"/>
      <c r="U52" s="201"/>
      <c r="V52" s="201"/>
      <c r="W52" s="201"/>
      <c r="X52" s="201"/>
      <c r="Y52" s="201"/>
      <c r="Z52" s="201"/>
      <c r="AA52" s="201"/>
      <c r="AB52" s="201"/>
      <c r="AC52" s="201"/>
      <c r="AD52" s="201"/>
      <c r="AE52" s="201"/>
      <c r="AF52" s="201"/>
      <c r="AG52" s="201"/>
      <c r="AH52" s="201"/>
      <c r="AI52" s="201"/>
      <c r="AJ52" s="219"/>
      <c r="AK52" s="219"/>
      <c r="AL52" s="219"/>
      <c r="AM52" s="219"/>
      <c r="AN52" s="219"/>
      <c r="AO52" s="219"/>
      <c r="AP52" s="213"/>
      <c r="AQ52" s="213"/>
      <c r="AR52" s="213"/>
      <c r="AS52" s="213"/>
      <c r="AT52" s="213"/>
      <c r="AU52" s="213"/>
      <c r="AV52" s="213"/>
      <c r="AW52" s="213"/>
      <c r="AX52" s="213"/>
      <c r="AY52" s="213"/>
      <c r="AZ52" s="213"/>
    </row>
    <row r="53" spans="1:58" ht="18.75" customHeight="1" x14ac:dyDescent="0.4">
      <c r="A53" s="220"/>
      <c r="B53" s="296" t="str">
        <f>IF(AT59="NG","※要件を満たしていないため申請できません。詳細は計算シートをご確認ください。","")</f>
        <v>※要件を満たしていないため申請できません。詳細は計算シートをご確認ください。</v>
      </c>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81"/>
      <c r="AF53" s="281"/>
      <c r="AG53" s="281"/>
      <c r="AH53" s="281"/>
      <c r="AI53" s="281"/>
      <c r="AJ53" s="220"/>
      <c r="AK53" s="220"/>
      <c r="AL53" s="220"/>
      <c r="AM53" s="220"/>
      <c r="AN53" s="220"/>
      <c r="AO53" s="220"/>
      <c r="AP53" s="220"/>
      <c r="AQ53" s="220"/>
      <c r="AR53" s="213"/>
      <c r="AS53" s="213"/>
      <c r="AT53" s="213"/>
      <c r="AU53" s="213"/>
      <c r="AV53" s="213"/>
      <c r="AW53" s="213"/>
      <c r="AX53" s="213"/>
      <c r="AY53" s="213"/>
      <c r="AZ53" s="213"/>
    </row>
    <row r="54" spans="1:58" ht="7.5" customHeight="1" x14ac:dyDescent="0.4">
      <c r="A54" s="220"/>
      <c r="B54" s="211"/>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9"/>
      <c r="AF54" s="219"/>
      <c r="AG54" s="219"/>
      <c r="AH54" s="219"/>
      <c r="AI54" s="219"/>
      <c r="AJ54" s="220"/>
      <c r="AK54" s="220"/>
      <c r="AL54" s="220"/>
      <c r="AM54" s="220"/>
      <c r="AN54" s="220"/>
      <c r="AO54" s="220"/>
      <c r="AP54" s="220"/>
      <c r="AQ54" s="220"/>
      <c r="AR54" s="213"/>
      <c r="AS54" s="213"/>
      <c r="AT54" s="213"/>
      <c r="AU54" s="213"/>
      <c r="AV54" s="213"/>
      <c r="AW54" s="213"/>
      <c r="AX54" s="213"/>
      <c r="AY54" s="213"/>
      <c r="AZ54" s="213"/>
    </row>
    <row r="55" spans="1:58" ht="18.75" customHeight="1" thickBot="1" x14ac:dyDescent="0.45">
      <c r="A55" s="220"/>
      <c r="B55" s="373" t="s">
        <v>178</v>
      </c>
      <c r="C55" s="374"/>
      <c r="D55" s="374"/>
      <c r="E55" s="374"/>
      <c r="F55" s="374"/>
      <c r="G55" s="374"/>
      <c r="H55" s="374"/>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9"/>
      <c r="AF55" s="219"/>
      <c r="AG55" s="219"/>
      <c r="AH55" s="219"/>
      <c r="AI55" s="219"/>
      <c r="AJ55" s="220"/>
      <c r="AK55" s="220"/>
      <c r="AL55" s="220"/>
      <c r="AM55" s="220"/>
      <c r="AN55" s="220"/>
      <c r="AO55" s="220"/>
      <c r="AP55" s="220"/>
      <c r="AQ55" s="220"/>
      <c r="AR55" s="213"/>
      <c r="AS55" s="213"/>
      <c r="AT55" s="213"/>
      <c r="AU55" s="213"/>
      <c r="AV55" s="213"/>
      <c r="AW55" s="213"/>
      <c r="AX55" s="213"/>
      <c r="AY55" s="213"/>
      <c r="AZ55" s="213"/>
    </row>
    <row r="56" spans="1:58" ht="18.75" customHeight="1" thickBot="1" x14ac:dyDescent="0.45">
      <c r="A56" s="220"/>
      <c r="B56" s="326"/>
      <c r="C56" s="327"/>
      <c r="D56" s="327"/>
      <c r="E56" s="327"/>
      <c r="F56" s="327"/>
      <c r="G56" s="327"/>
      <c r="H56" s="328"/>
      <c r="I56" s="212"/>
      <c r="J56" s="212"/>
      <c r="K56" s="329" t="s">
        <v>165</v>
      </c>
      <c r="L56" s="330"/>
      <c r="M56" s="330"/>
      <c r="N56" s="330"/>
      <c r="O56" s="330"/>
      <c r="P56" s="330"/>
      <c r="Q56" s="330"/>
      <c r="R56" s="212"/>
      <c r="S56" s="212"/>
      <c r="T56" s="212"/>
      <c r="U56" s="212"/>
      <c r="V56" s="212"/>
      <c r="W56" s="329" t="s">
        <v>165</v>
      </c>
      <c r="X56" s="331"/>
      <c r="Y56" s="331"/>
      <c r="Z56" s="331"/>
      <c r="AA56" s="331"/>
      <c r="AB56" s="331"/>
      <c r="AC56" s="212"/>
      <c r="AD56" s="212"/>
      <c r="AE56" s="219"/>
      <c r="AF56" s="219"/>
      <c r="AG56" s="219"/>
      <c r="AH56" s="329" t="s">
        <v>165</v>
      </c>
      <c r="AI56" s="331"/>
      <c r="AJ56" s="331"/>
      <c r="AK56" s="331"/>
      <c r="AL56" s="331"/>
      <c r="AM56" s="331"/>
      <c r="AN56" s="220"/>
      <c r="AO56" s="220"/>
      <c r="AP56" s="220"/>
      <c r="AQ56" s="213"/>
      <c r="AR56" s="213"/>
      <c r="AS56" s="213"/>
      <c r="AT56" s="213"/>
      <c r="AU56" s="213"/>
      <c r="AV56" s="213"/>
      <c r="AW56" s="213"/>
      <c r="AX56" s="213"/>
      <c r="AY56" s="213"/>
      <c r="AZ56" s="213"/>
      <c r="BC56" s="2"/>
    </row>
    <row r="57" spans="1:58" ht="18.75" customHeight="1" x14ac:dyDescent="0.4">
      <c r="A57" s="379" t="str">
        <f>IF(B74="","※対象月を選択してください。","")</f>
        <v>※対象月を選択してください。</v>
      </c>
      <c r="B57" s="380"/>
      <c r="C57" s="380"/>
      <c r="D57" s="380"/>
      <c r="E57" s="380"/>
      <c r="F57" s="380"/>
      <c r="G57" s="380"/>
      <c r="H57" s="380"/>
      <c r="I57" s="380"/>
      <c r="J57" s="381"/>
      <c r="K57" s="332" t="s">
        <v>209</v>
      </c>
      <c r="L57" s="333"/>
      <c r="M57" s="333"/>
      <c r="N57" s="333"/>
      <c r="O57" s="333"/>
      <c r="P57" s="333"/>
      <c r="Q57" s="334"/>
      <c r="R57" s="226"/>
      <c r="S57" s="82"/>
      <c r="T57" s="82"/>
      <c r="U57" s="82"/>
      <c r="V57" s="82"/>
      <c r="W57" s="335" t="s">
        <v>166</v>
      </c>
      <c r="X57" s="336"/>
      <c r="Y57" s="336"/>
      <c r="Z57" s="336"/>
      <c r="AA57" s="336"/>
      <c r="AB57" s="337"/>
      <c r="AC57" s="80"/>
      <c r="AD57" s="211"/>
      <c r="AE57" s="211"/>
      <c r="AF57" s="211"/>
      <c r="AG57" s="211"/>
      <c r="AH57" s="335" t="s">
        <v>185</v>
      </c>
      <c r="AI57" s="336"/>
      <c r="AJ57" s="336"/>
      <c r="AK57" s="336"/>
      <c r="AL57" s="336"/>
      <c r="AM57" s="337"/>
      <c r="AN57" s="213"/>
      <c r="AO57" s="211"/>
      <c r="AP57" s="211"/>
      <c r="AQ57" s="213"/>
      <c r="AR57" s="213"/>
      <c r="AS57" s="213"/>
      <c r="AT57" s="213"/>
      <c r="AU57" s="213"/>
      <c r="AV57" s="213"/>
      <c r="AW57" s="213"/>
      <c r="AX57" s="213"/>
      <c r="AY57" s="213"/>
      <c r="AZ57" s="213"/>
      <c r="BC57" s="2" t="s">
        <v>168</v>
      </c>
      <c r="BD57" s="165" t="s">
        <v>178</v>
      </c>
      <c r="BE57" s="166" t="s">
        <v>179</v>
      </c>
      <c r="BF57" s="166" t="s">
        <v>180</v>
      </c>
    </row>
    <row r="58" spans="1:58" ht="6.75" customHeight="1" thickBot="1" x14ac:dyDescent="0.45">
      <c r="A58" s="220"/>
      <c r="B58" s="213"/>
      <c r="C58" s="213"/>
      <c r="D58" s="213"/>
      <c r="E58" s="213"/>
      <c r="F58" s="213"/>
      <c r="G58" s="213"/>
      <c r="H58" s="213"/>
      <c r="I58" s="219"/>
      <c r="J58" s="213"/>
      <c r="K58" s="338"/>
      <c r="L58" s="339"/>
      <c r="M58" s="339"/>
      <c r="N58" s="339"/>
      <c r="O58" s="339"/>
      <c r="P58" s="339"/>
      <c r="Q58" s="339"/>
      <c r="R58" s="339"/>
      <c r="S58" s="339"/>
      <c r="T58" s="339"/>
      <c r="U58" s="339"/>
      <c r="V58" s="339"/>
      <c r="W58" s="227"/>
      <c r="X58" s="227"/>
      <c r="Y58" s="227"/>
      <c r="Z58" s="227"/>
      <c r="AA58" s="227"/>
      <c r="AB58" s="227"/>
      <c r="AC58" s="213"/>
      <c r="AD58" s="211"/>
      <c r="AE58" s="211"/>
      <c r="AF58" s="211"/>
      <c r="AG58" s="211"/>
      <c r="AH58" s="227"/>
      <c r="AI58" s="227"/>
      <c r="AJ58" s="227"/>
      <c r="AK58" s="227"/>
      <c r="AL58" s="227"/>
      <c r="AM58" s="227"/>
      <c r="AN58" s="213"/>
      <c r="AO58" s="211"/>
      <c r="AP58" s="211"/>
      <c r="AQ58" s="213"/>
      <c r="AR58" s="213"/>
      <c r="AS58" s="213"/>
      <c r="AT58" s="213"/>
      <c r="AU58" s="213"/>
      <c r="AV58" s="213"/>
      <c r="AW58" s="213"/>
      <c r="AX58" s="213"/>
      <c r="AY58" s="213"/>
      <c r="AZ58" s="213"/>
      <c r="BC58" s="2"/>
      <c r="BD58" s="166" t="s">
        <v>222</v>
      </c>
      <c r="BE58" s="166" t="s">
        <v>182</v>
      </c>
      <c r="BF58" s="166" t="s">
        <v>181</v>
      </c>
    </row>
    <row r="59" spans="1:58" ht="37.5" customHeight="1" thickBot="1" x14ac:dyDescent="0.45">
      <c r="A59" s="220"/>
      <c r="B59" s="335" t="s">
        <v>20</v>
      </c>
      <c r="C59" s="336"/>
      <c r="D59" s="336"/>
      <c r="E59" s="336"/>
      <c r="F59" s="336"/>
      <c r="G59" s="333"/>
      <c r="H59" s="334"/>
      <c r="I59" s="340" t="s">
        <v>72</v>
      </c>
      <c r="J59" s="341"/>
      <c r="K59" s="342"/>
      <c r="L59" s="343"/>
      <c r="M59" s="343"/>
      <c r="N59" s="343"/>
      <c r="O59" s="343"/>
      <c r="P59" s="343"/>
      <c r="Q59" s="344"/>
      <c r="R59" s="200"/>
      <c r="S59" s="213"/>
      <c r="T59" s="47"/>
      <c r="U59" s="340" t="s">
        <v>72</v>
      </c>
      <c r="V59" s="341"/>
      <c r="W59" s="342"/>
      <c r="X59" s="343"/>
      <c r="Y59" s="343"/>
      <c r="Z59" s="343"/>
      <c r="AA59" s="343"/>
      <c r="AB59" s="344"/>
      <c r="AC59" s="200" t="s">
        <v>7</v>
      </c>
      <c r="AD59" s="213"/>
      <c r="AE59" s="213"/>
      <c r="AF59" s="340" t="s">
        <v>72</v>
      </c>
      <c r="AG59" s="341"/>
      <c r="AH59" s="342"/>
      <c r="AI59" s="343"/>
      <c r="AJ59" s="343"/>
      <c r="AK59" s="343"/>
      <c r="AL59" s="343"/>
      <c r="AM59" s="344"/>
      <c r="AN59" s="200" t="s">
        <v>7</v>
      </c>
      <c r="AO59" s="212"/>
      <c r="AP59" s="212"/>
      <c r="AQ59" s="345" t="s">
        <v>32</v>
      </c>
      <c r="AR59" s="346"/>
      <c r="AS59" s="347"/>
      <c r="AT59" s="348" t="str">
        <f>IF(②売上総利益率または営業利益率の減少状況!AF12="OK","OK","NG")</f>
        <v>NG</v>
      </c>
      <c r="AU59" s="274"/>
      <c r="AV59" s="213"/>
      <c r="AW59" s="213"/>
      <c r="AX59" s="213"/>
      <c r="AY59" s="213"/>
      <c r="AZ59" s="213"/>
      <c r="BC59" s="151" t="str">
        <f>IF(OR(K59="",W59="",AH59=""),"",K59+W59+AH59)</f>
        <v/>
      </c>
      <c r="BD59" s="166" t="s">
        <v>223</v>
      </c>
      <c r="BE59" s="166" t="s">
        <v>222</v>
      </c>
      <c r="BF59" s="166" t="s">
        <v>182</v>
      </c>
    </row>
    <row r="60" spans="1:58" ht="18.75" customHeight="1" x14ac:dyDescent="0.4">
      <c r="A60" s="349"/>
      <c r="B60" s="350"/>
      <c r="C60" s="350"/>
      <c r="D60" s="350"/>
      <c r="E60" s="350"/>
      <c r="F60" s="350"/>
      <c r="G60" s="350"/>
      <c r="H60" s="350"/>
      <c r="I60" s="350"/>
      <c r="J60" s="350"/>
      <c r="K60" s="351" t="str">
        <f>IF(OR(K59="",W59="",AH59=""),"※売上高が0円の場合は0と入力してください。（営業等、不動産、農業）","")</f>
        <v>※売上高が0円の場合は0と入力してください。（営業等、不動産、農業）</v>
      </c>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19"/>
      <c r="AK60" s="220"/>
      <c r="AL60" s="213"/>
      <c r="AM60" s="213"/>
      <c r="AN60" s="213"/>
      <c r="AO60" s="213"/>
      <c r="AP60" s="46"/>
      <c r="AQ60" s="228"/>
      <c r="AR60" s="228"/>
      <c r="AS60" s="352" t="str">
        <f>IF(AT59="NG","※上記要件１を　　　　　　　満たしていません。","")</f>
        <v>※上記要件１を　　　　　　　満たしていません。</v>
      </c>
      <c r="AT60" s="281"/>
      <c r="AU60" s="281"/>
      <c r="AV60" s="281"/>
      <c r="AW60" s="281"/>
      <c r="AX60" s="281"/>
      <c r="AY60" s="281"/>
      <c r="AZ60" s="281"/>
      <c r="BC60" s="151"/>
      <c r="BD60" s="166" t="s">
        <v>224</v>
      </c>
      <c r="BE60" s="166" t="s">
        <v>223</v>
      </c>
      <c r="BF60" s="166" t="s">
        <v>222</v>
      </c>
    </row>
    <row r="61" spans="1:58" ht="37.5" customHeight="1" x14ac:dyDescent="0.4">
      <c r="A61" s="220"/>
      <c r="B61" s="335" t="s">
        <v>21</v>
      </c>
      <c r="C61" s="336"/>
      <c r="D61" s="336"/>
      <c r="E61" s="336"/>
      <c r="F61" s="336"/>
      <c r="G61" s="336"/>
      <c r="H61" s="337"/>
      <c r="I61" s="353" t="s">
        <v>73</v>
      </c>
      <c r="J61" s="341"/>
      <c r="K61" s="342"/>
      <c r="L61" s="343"/>
      <c r="M61" s="343"/>
      <c r="N61" s="343"/>
      <c r="O61" s="343"/>
      <c r="P61" s="343"/>
      <c r="Q61" s="344"/>
      <c r="R61" s="200" t="s">
        <v>7</v>
      </c>
      <c r="S61" s="213"/>
      <c r="T61" s="47"/>
      <c r="U61" s="340" t="s">
        <v>73</v>
      </c>
      <c r="V61" s="354"/>
      <c r="W61" s="360"/>
      <c r="X61" s="361"/>
      <c r="Y61" s="361"/>
      <c r="Z61" s="361"/>
      <c r="AA61" s="361"/>
      <c r="AB61" s="362"/>
      <c r="AC61" s="200" t="s">
        <v>7</v>
      </c>
      <c r="AD61" s="213"/>
      <c r="AE61" s="213"/>
      <c r="AF61" s="340" t="s">
        <v>73</v>
      </c>
      <c r="AG61" s="354"/>
      <c r="AH61" s="360"/>
      <c r="AI61" s="361"/>
      <c r="AJ61" s="361"/>
      <c r="AK61" s="361"/>
      <c r="AL61" s="361"/>
      <c r="AM61" s="362"/>
      <c r="AN61" s="200" t="s">
        <v>7</v>
      </c>
      <c r="AO61" s="212"/>
      <c r="AP61" s="212"/>
      <c r="AQ61" s="213"/>
      <c r="AR61" s="213"/>
      <c r="AS61" s="281"/>
      <c r="AT61" s="281"/>
      <c r="AU61" s="281"/>
      <c r="AV61" s="281"/>
      <c r="AW61" s="281"/>
      <c r="AX61" s="281"/>
      <c r="AY61" s="281"/>
      <c r="AZ61" s="281"/>
      <c r="BA61" s="223"/>
      <c r="BC61" s="151"/>
      <c r="BD61" s="166" t="s">
        <v>225</v>
      </c>
      <c r="BE61" s="166" t="s">
        <v>224</v>
      </c>
      <c r="BF61" s="166" t="s">
        <v>223</v>
      </c>
    </row>
    <row r="62" spans="1:58" ht="18.75" customHeight="1" x14ac:dyDescent="0.4">
      <c r="A62" s="349"/>
      <c r="B62" s="350"/>
      <c r="C62" s="350"/>
      <c r="D62" s="350"/>
      <c r="E62" s="350"/>
      <c r="F62" s="350"/>
      <c r="G62" s="350"/>
      <c r="H62" s="350"/>
      <c r="I62" s="350"/>
      <c r="J62" s="350"/>
      <c r="K62" s="351"/>
      <c r="L62" s="355"/>
      <c r="M62" s="355"/>
      <c r="N62" s="355"/>
      <c r="O62" s="355"/>
      <c r="P62" s="355"/>
      <c r="Q62" s="355"/>
      <c r="R62" s="355"/>
      <c r="S62" s="355"/>
      <c r="T62" s="355"/>
      <c r="U62" s="355"/>
      <c r="V62" s="355"/>
      <c r="W62" s="355"/>
      <c r="X62" s="355"/>
      <c r="Y62" s="355"/>
      <c r="Z62" s="355"/>
      <c r="AA62" s="355"/>
      <c r="AB62" s="356"/>
      <c r="AC62" s="356"/>
      <c r="AD62" s="281"/>
      <c r="AE62" s="281"/>
      <c r="AF62" s="281"/>
      <c r="AG62" s="281"/>
      <c r="AH62" s="281"/>
      <c r="AI62" s="281"/>
      <c r="AJ62" s="218"/>
      <c r="AK62" s="220"/>
      <c r="AL62" s="213"/>
      <c r="AM62" s="213"/>
      <c r="AN62" s="213"/>
      <c r="AO62" s="213"/>
      <c r="AP62" s="213"/>
      <c r="AQ62" s="149"/>
      <c r="AR62" s="149"/>
      <c r="AS62" s="363" t="str">
        <f>IF(AT59="NG","※詳細は「②売上総利益率または営業利益率の減少状況をご確認ください。","")</f>
        <v>※詳細は「②売上総利益率または営業利益率の減少状況をご確認ください。</v>
      </c>
      <c r="AT62" s="364"/>
      <c r="AU62" s="364"/>
      <c r="AV62" s="364"/>
      <c r="AW62" s="364"/>
      <c r="AX62" s="364"/>
      <c r="AY62" s="364"/>
      <c r="AZ62" s="364"/>
      <c r="BC62" s="152" t="s">
        <v>169</v>
      </c>
      <c r="BD62" s="166" t="s">
        <v>226</v>
      </c>
      <c r="BE62" s="166" t="s">
        <v>225</v>
      </c>
      <c r="BF62" s="166" t="s">
        <v>224</v>
      </c>
    </row>
    <row r="63" spans="1:58" ht="37.5" customHeight="1" x14ac:dyDescent="0.4">
      <c r="A63" s="220"/>
      <c r="B63" s="365" t="s">
        <v>48</v>
      </c>
      <c r="C63" s="333"/>
      <c r="D63" s="333"/>
      <c r="E63" s="333"/>
      <c r="F63" s="333"/>
      <c r="G63" s="333"/>
      <c r="H63" s="334"/>
      <c r="I63" s="340" t="s">
        <v>74</v>
      </c>
      <c r="J63" s="341"/>
      <c r="K63" s="342"/>
      <c r="L63" s="343"/>
      <c r="M63" s="343"/>
      <c r="N63" s="343"/>
      <c r="O63" s="343"/>
      <c r="P63" s="343"/>
      <c r="Q63" s="344"/>
      <c r="R63" s="200" t="s">
        <v>7</v>
      </c>
      <c r="S63" s="213"/>
      <c r="T63" s="47"/>
      <c r="U63" s="340" t="s">
        <v>74</v>
      </c>
      <c r="V63" s="341"/>
      <c r="W63" s="342"/>
      <c r="X63" s="343"/>
      <c r="Y63" s="343"/>
      <c r="Z63" s="343"/>
      <c r="AA63" s="343"/>
      <c r="AB63" s="344"/>
      <c r="AC63" s="200" t="s">
        <v>7</v>
      </c>
      <c r="AD63" s="213"/>
      <c r="AE63" s="213"/>
      <c r="AF63" s="340" t="s">
        <v>74</v>
      </c>
      <c r="AG63" s="341"/>
      <c r="AH63" s="342"/>
      <c r="AI63" s="343"/>
      <c r="AJ63" s="343"/>
      <c r="AK63" s="343"/>
      <c r="AL63" s="343"/>
      <c r="AM63" s="344"/>
      <c r="AN63" s="200" t="s">
        <v>7</v>
      </c>
      <c r="AO63" s="218"/>
      <c r="AP63" s="218"/>
      <c r="AQ63" s="149"/>
      <c r="AR63" s="149"/>
      <c r="AS63" s="364"/>
      <c r="AT63" s="364"/>
      <c r="AU63" s="364"/>
      <c r="AV63" s="364"/>
      <c r="AW63" s="364"/>
      <c r="AX63" s="364"/>
      <c r="AY63" s="364"/>
      <c r="AZ63" s="364"/>
      <c r="BA63" s="223"/>
      <c r="BC63" s="151" t="str">
        <f>IF(OR(K63="",W63="",AH63=""),"",K63+W63+AH63)</f>
        <v/>
      </c>
      <c r="BD63" s="166" t="s">
        <v>227</v>
      </c>
      <c r="BE63" s="166" t="s">
        <v>226</v>
      </c>
      <c r="BF63" s="166" t="s">
        <v>225</v>
      </c>
    </row>
    <row r="64" spans="1:58" ht="18.75" customHeight="1" x14ac:dyDescent="0.4">
      <c r="A64" s="220"/>
      <c r="B64" s="49"/>
      <c r="C64" s="222"/>
      <c r="D64" s="222"/>
      <c r="E64" s="222"/>
      <c r="F64" s="222"/>
      <c r="G64" s="222"/>
      <c r="H64" s="222"/>
      <c r="I64" s="219"/>
      <c r="J64" s="213"/>
      <c r="K64" s="351" t="str">
        <f>IF(OR(K63="",W63="",AH63=""),"※経費が0円の場合は0と入力してください。（営業等、不動産、農業）","")</f>
        <v>※経費が0円の場合は0と入力してください。（営業等、不動産、農業）</v>
      </c>
      <c r="L64" s="355"/>
      <c r="M64" s="355"/>
      <c r="N64" s="355"/>
      <c r="O64" s="355"/>
      <c r="P64" s="355"/>
      <c r="Q64" s="355"/>
      <c r="R64" s="355"/>
      <c r="S64" s="355"/>
      <c r="T64" s="355"/>
      <c r="U64" s="355"/>
      <c r="V64" s="355"/>
      <c r="W64" s="355"/>
      <c r="X64" s="355"/>
      <c r="Y64" s="355"/>
      <c r="Z64" s="355"/>
      <c r="AA64" s="355"/>
      <c r="AB64" s="356"/>
      <c r="AC64" s="356"/>
      <c r="AD64" s="281"/>
      <c r="AE64" s="281"/>
      <c r="AF64" s="281"/>
      <c r="AG64" s="281"/>
      <c r="AH64" s="281"/>
      <c r="AI64" s="281"/>
      <c r="AJ64" s="220"/>
      <c r="AK64" s="220"/>
      <c r="AL64" s="220"/>
      <c r="AM64" s="220"/>
      <c r="AN64" s="220"/>
      <c r="AO64" s="220"/>
      <c r="AP64" s="220"/>
      <c r="AQ64" s="220"/>
      <c r="AR64" s="213"/>
      <c r="AS64" s="281"/>
      <c r="AT64" s="281"/>
      <c r="AU64" s="281"/>
      <c r="AV64" s="281"/>
      <c r="AW64" s="281"/>
      <c r="AX64" s="281"/>
      <c r="AY64" s="281"/>
      <c r="AZ64" s="281"/>
      <c r="BD64" s="166" t="s">
        <v>228</v>
      </c>
      <c r="BE64" s="166" t="s">
        <v>227</v>
      </c>
      <c r="BF64" s="166" t="s">
        <v>226</v>
      </c>
    </row>
    <row r="65" spans="1:73" ht="18.75" customHeight="1" x14ac:dyDescent="0.4">
      <c r="A65" s="220"/>
      <c r="B65" s="49"/>
      <c r="C65" s="222"/>
      <c r="D65" s="222"/>
      <c r="E65" s="222"/>
      <c r="F65" s="222"/>
      <c r="G65" s="222"/>
      <c r="H65" s="222"/>
      <c r="I65" s="219"/>
      <c r="J65" s="213"/>
      <c r="K65" s="206"/>
      <c r="L65" s="207"/>
      <c r="M65" s="207"/>
      <c r="N65" s="207"/>
      <c r="O65" s="207"/>
      <c r="P65" s="207"/>
      <c r="Q65" s="207"/>
      <c r="R65" s="207"/>
      <c r="S65" s="207"/>
      <c r="T65" s="207"/>
      <c r="U65" s="207"/>
      <c r="V65" s="207"/>
      <c r="W65" s="207"/>
      <c r="X65" s="207"/>
      <c r="Y65" s="207"/>
      <c r="Z65" s="207"/>
      <c r="AA65" s="207"/>
      <c r="AB65" s="207"/>
      <c r="AC65" s="207"/>
      <c r="AD65" s="219"/>
      <c r="AE65" s="219"/>
      <c r="AF65" s="219"/>
      <c r="AG65" s="219"/>
      <c r="AH65" s="219"/>
      <c r="AI65" s="219"/>
      <c r="AJ65" s="220"/>
      <c r="AK65" s="220"/>
      <c r="AL65" s="220"/>
      <c r="AM65" s="220"/>
      <c r="AN65" s="220"/>
      <c r="AO65" s="220"/>
      <c r="AP65" s="220"/>
      <c r="AQ65" s="220"/>
      <c r="AR65" s="213"/>
      <c r="AS65" s="213"/>
      <c r="AT65" s="213"/>
      <c r="AU65" s="213"/>
      <c r="AV65" s="213"/>
      <c r="AW65" s="213"/>
      <c r="AX65" s="213"/>
      <c r="AY65" s="213"/>
      <c r="AZ65" s="213"/>
      <c r="BD65" s="166" t="s">
        <v>229</v>
      </c>
      <c r="BE65" s="166" t="s">
        <v>228</v>
      </c>
      <c r="BF65" s="166" t="s">
        <v>227</v>
      </c>
    </row>
    <row r="66" spans="1:73" ht="8.25" customHeight="1" thickBot="1" x14ac:dyDescent="0.45">
      <c r="A66" s="220"/>
      <c r="B66" s="220"/>
      <c r="C66" s="220"/>
      <c r="D66" s="220"/>
      <c r="E66" s="219"/>
      <c r="F66" s="219"/>
      <c r="G66" s="219"/>
      <c r="H66" s="219"/>
      <c r="I66" s="219"/>
      <c r="J66" s="219"/>
      <c r="K66" s="219"/>
      <c r="L66" s="219"/>
      <c r="M66" s="219"/>
      <c r="N66" s="219"/>
      <c r="O66" s="219"/>
      <c r="P66" s="219"/>
      <c r="Q66" s="219"/>
      <c r="R66" s="219"/>
      <c r="S66" s="219"/>
      <c r="T66" s="219"/>
      <c r="U66" s="219"/>
      <c r="V66" s="219"/>
      <c r="W66" s="37"/>
      <c r="X66" s="37"/>
      <c r="Y66" s="37"/>
      <c r="Z66" s="37"/>
      <c r="AA66" s="37"/>
      <c r="AB66" s="37"/>
      <c r="AC66" s="37"/>
      <c r="AD66" s="37"/>
      <c r="AE66" s="37"/>
      <c r="AF66" s="37"/>
      <c r="AG66" s="37"/>
      <c r="AH66" s="37"/>
      <c r="AI66" s="37"/>
      <c r="AJ66" s="37"/>
      <c r="AK66" s="37"/>
      <c r="AL66" s="37"/>
      <c r="AM66" s="220"/>
      <c r="AN66" s="220"/>
      <c r="AO66" s="220"/>
      <c r="AP66" s="220"/>
      <c r="AQ66" s="220"/>
      <c r="AR66" s="213"/>
      <c r="AS66" s="213"/>
      <c r="AT66" s="213"/>
      <c r="AU66" s="213"/>
      <c r="AV66" s="300" t="s">
        <v>183</v>
      </c>
      <c r="AW66" s="314"/>
      <c r="AX66" s="314"/>
      <c r="AY66" s="314"/>
      <c r="AZ66" s="314"/>
      <c r="BD66" s="166" t="s">
        <v>230</v>
      </c>
      <c r="BE66" s="166" t="s">
        <v>229</v>
      </c>
      <c r="BF66" s="166" t="s">
        <v>228</v>
      </c>
    </row>
    <row r="67" spans="1:73" ht="18.75" customHeight="1" x14ac:dyDescent="0.4">
      <c r="A67" s="220"/>
      <c r="B67" s="315" t="s">
        <v>34</v>
      </c>
      <c r="C67" s="316"/>
      <c r="D67" s="317"/>
      <c r="E67" s="26"/>
      <c r="F67" s="321" t="s">
        <v>234</v>
      </c>
      <c r="G67" s="366"/>
      <c r="H67" s="366"/>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6"/>
      <c r="AI67" s="366"/>
      <c r="AJ67" s="366"/>
      <c r="AK67" s="366"/>
      <c r="AL67" s="366"/>
      <c r="AM67" s="366"/>
      <c r="AN67" s="366"/>
      <c r="AO67" s="366"/>
      <c r="AP67" s="366"/>
      <c r="AQ67" s="366"/>
      <c r="AR67" s="366"/>
      <c r="AS67" s="366"/>
      <c r="AT67" s="210"/>
      <c r="AU67" s="210"/>
      <c r="AV67" s="314"/>
      <c r="AW67" s="314"/>
      <c r="AX67" s="314"/>
      <c r="AY67" s="314"/>
      <c r="AZ67" s="314"/>
      <c r="BA67" s="95"/>
      <c r="BD67" s="166" t="s">
        <v>231</v>
      </c>
      <c r="BE67" s="166" t="s">
        <v>230</v>
      </c>
      <c r="BF67" s="166" t="s">
        <v>229</v>
      </c>
    </row>
    <row r="68" spans="1:73" ht="18.75" customHeight="1" thickBot="1" x14ac:dyDescent="0.45">
      <c r="A68" s="220"/>
      <c r="B68" s="357"/>
      <c r="C68" s="358"/>
      <c r="D68" s="359"/>
      <c r="E68" s="26"/>
      <c r="F68" s="366"/>
      <c r="G68" s="366"/>
      <c r="H68" s="366"/>
      <c r="I68" s="366"/>
      <c r="J68" s="366"/>
      <c r="K68" s="366"/>
      <c r="L68" s="366"/>
      <c r="M68" s="366"/>
      <c r="N68" s="366"/>
      <c r="O68" s="366"/>
      <c r="P68" s="366"/>
      <c r="Q68" s="366"/>
      <c r="R68" s="366"/>
      <c r="S68" s="366"/>
      <c r="T68" s="366"/>
      <c r="U68" s="366"/>
      <c r="V68" s="366"/>
      <c r="W68" s="366"/>
      <c r="X68" s="36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210"/>
      <c r="AU68" s="210"/>
      <c r="AV68" s="210"/>
      <c r="AW68" s="210"/>
      <c r="AX68" s="210"/>
      <c r="AY68" s="160"/>
      <c r="AZ68" s="160"/>
      <c r="BA68" s="95"/>
      <c r="BD68" s="166" t="s">
        <v>232</v>
      </c>
      <c r="BE68" s="166" t="s">
        <v>231</v>
      </c>
      <c r="BF68" s="166" t="s">
        <v>230</v>
      </c>
    </row>
    <row r="69" spans="1:73" ht="18" customHeight="1" x14ac:dyDescent="0.4">
      <c r="A69" s="220"/>
      <c r="B69" s="324" t="s">
        <v>215</v>
      </c>
      <c r="C69" s="325"/>
      <c r="D69" s="325"/>
      <c r="E69" s="325"/>
      <c r="F69" s="325"/>
      <c r="G69" s="325"/>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5"/>
      <c r="AJ69" s="281"/>
      <c r="AK69" s="281"/>
      <c r="AL69" s="281"/>
      <c r="AM69" s="281"/>
      <c r="AN69" s="281"/>
      <c r="AO69" s="281"/>
      <c r="AP69" s="213"/>
      <c r="AQ69" s="213"/>
      <c r="AR69" s="213"/>
      <c r="AS69" s="213"/>
      <c r="AT69" s="213"/>
      <c r="AU69" s="213"/>
      <c r="AV69" s="213"/>
      <c r="AW69" s="213"/>
      <c r="AX69" s="213"/>
      <c r="AY69" s="213"/>
      <c r="AZ69" s="213"/>
      <c r="BD69" s="166" t="s">
        <v>233</v>
      </c>
      <c r="BE69" s="166" t="s">
        <v>232</v>
      </c>
      <c r="BF69" s="166" t="s">
        <v>231</v>
      </c>
    </row>
    <row r="70" spans="1:73" ht="17.25" customHeight="1" x14ac:dyDescent="0.4">
      <c r="A70" s="220"/>
      <c r="B70" s="296" t="str">
        <f>IF(AND(K78="",K80="",K82="",K89="",K91="",K93=""),"","※比較する月の項目に未入力があります。")</f>
        <v>※比較する月の項目に未入力があります。</v>
      </c>
      <c r="C70" s="281"/>
      <c r="D70" s="281"/>
      <c r="E70" s="281"/>
      <c r="F70" s="281"/>
      <c r="G70" s="281"/>
      <c r="H70" s="281"/>
      <c r="I70" s="281"/>
      <c r="J70" s="281"/>
      <c r="K70" s="281"/>
      <c r="L70" s="281"/>
      <c r="M70" s="281"/>
      <c r="N70" s="281"/>
      <c r="O70" s="281"/>
      <c r="P70" s="281"/>
      <c r="Q70" s="281"/>
      <c r="R70" s="281"/>
      <c r="S70" s="218"/>
      <c r="T70" s="218"/>
      <c r="U70" s="218"/>
      <c r="V70" s="218"/>
      <c r="W70" s="218"/>
      <c r="X70" s="218"/>
      <c r="Y70" s="218"/>
      <c r="Z70" s="218"/>
      <c r="AA70" s="218"/>
      <c r="AB70" s="218"/>
      <c r="AC70" s="218"/>
      <c r="AD70" s="218"/>
      <c r="AE70" s="218"/>
      <c r="AF70" s="218"/>
      <c r="AG70" s="218"/>
      <c r="AH70" s="218"/>
      <c r="AI70" s="218"/>
      <c r="AJ70" s="219"/>
      <c r="AK70" s="219"/>
      <c r="AL70" s="219"/>
      <c r="AM70" s="219"/>
      <c r="AN70" s="219"/>
      <c r="AO70" s="220"/>
      <c r="AP70" s="220"/>
      <c r="AQ70" s="220"/>
      <c r="AR70" s="213"/>
      <c r="AS70" s="213"/>
      <c r="AT70" s="213"/>
      <c r="AU70" s="213"/>
      <c r="AV70" s="213"/>
      <c r="AW70" s="213"/>
      <c r="AX70" s="213"/>
      <c r="AY70" s="213"/>
      <c r="AZ70" s="213"/>
    </row>
    <row r="71" spans="1:73" ht="17.25" customHeight="1" x14ac:dyDescent="0.4">
      <c r="A71" s="220"/>
      <c r="B71" s="296" t="str">
        <f>IF(AT88="NG","※要件を満たしていないため申請できません。詳細は計算シートをご確認ください。","")</f>
        <v>※要件を満たしていないため申請できません。詳細は計算シートをご確認ください。</v>
      </c>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81"/>
      <c r="AF71" s="281"/>
      <c r="AG71" s="281"/>
      <c r="AH71" s="281"/>
      <c r="AI71" s="281"/>
      <c r="AJ71" s="220"/>
      <c r="AK71" s="220"/>
      <c r="AL71" s="220"/>
      <c r="AM71" s="220"/>
      <c r="AN71" s="220"/>
      <c r="AO71" s="220"/>
      <c r="AP71" s="220"/>
      <c r="AQ71" s="220"/>
      <c r="AR71" s="213"/>
      <c r="AS71" s="213"/>
      <c r="AT71" s="213"/>
      <c r="AU71" s="213"/>
      <c r="AV71" s="213"/>
      <c r="AW71" s="213"/>
      <c r="AX71" s="213"/>
      <c r="AY71" s="213"/>
      <c r="AZ71" s="213"/>
    </row>
    <row r="72" spans="1:73" ht="7.5" customHeight="1" x14ac:dyDescent="0.4">
      <c r="A72" s="220"/>
      <c r="B72" s="145"/>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9"/>
      <c r="AK72" s="219"/>
      <c r="AL72" s="219"/>
      <c r="AM72" s="219"/>
      <c r="AN72" s="219"/>
      <c r="AO72" s="220"/>
      <c r="AP72" s="220"/>
      <c r="AQ72" s="220"/>
      <c r="AR72" s="213"/>
      <c r="AS72" s="213"/>
      <c r="AT72" s="213"/>
      <c r="AU72" s="213"/>
      <c r="AV72" s="213"/>
      <c r="AW72" s="213"/>
      <c r="AX72" s="213"/>
      <c r="AY72" s="213"/>
      <c r="AZ72" s="213"/>
    </row>
    <row r="73" spans="1:73" ht="15" customHeight="1" thickBot="1" x14ac:dyDescent="0.45">
      <c r="A73" s="220"/>
      <c r="B73" s="373" t="s">
        <v>210</v>
      </c>
      <c r="C73" s="374"/>
      <c r="D73" s="374"/>
      <c r="E73" s="374"/>
      <c r="F73" s="374"/>
      <c r="G73" s="374"/>
      <c r="H73" s="375"/>
      <c r="I73" s="219"/>
      <c r="J73" s="219"/>
      <c r="K73" s="219"/>
      <c r="L73" s="219"/>
      <c r="M73" s="219"/>
      <c r="N73" s="219"/>
      <c r="O73" s="219"/>
      <c r="P73" s="219"/>
      <c r="Q73" s="219"/>
      <c r="R73" s="219"/>
      <c r="S73" s="219"/>
      <c r="T73" s="219"/>
      <c r="U73" s="219"/>
      <c r="V73" s="219"/>
      <c r="W73" s="37"/>
      <c r="X73" s="37"/>
      <c r="Y73" s="37"/>
      <c r="Z73" s="37"/>
      <c r="AA73" s="37"/>
      <c r="AB73" s="37"/>
      <c r="AC73" s="37"/>
      <c r="AD73" s="37"/>
      <c r="AE73" s="37"/>
      <c r="AF73" s="37"/>
      <c r="AG73" s="37"/>
      <c r="AH73" s="37"/>
      <c r="AI73" s="37"/>
      <c r="AJ73" s="37"/>
      <c r="AK73" s="37"/>
      <c r="AL73" s="37"/>
      <c r="AM73" s="220"/>
      <c r="AN73" s="220"/>
      <c r="AO73" s="220"/>
      <c r="AP73" s="220"/>
      <c r="AQ73" s="220"/>
      <c r="AR73" s="213"/>
      <c r="AS73" s="213"/>
      <c r="AT73" s="213"/>
      <c r="AU73" s="213"/>
      <c r="AV73" s="213"/>
      <c r="AW73" s="213"/>
      <c r="AX73" s="213"/>
      <c r="AY73" s="213"/>
      <c r="AZ73" s="213"/>
    </row>
    <row r="74" spans="1:73" ht="18.75" customHeight="1" thickBot="1" x14ac:dyDescent="0.45">
      <c r="A74" s="220"/>
      <c r="B74" s="376" t="str">
        <f>IF(B56="","",(VLOOKUP(B56,BD58:BF69,2,FALSE)))</f>
        <v/>
      </c>
      <c r="C74" s="377"/>
      <c r="D74" s="377"/>
      <c r="E74" s="377"/>
      <c r="F74" s="377"/>
      <c r="G74" s="377"/>
      <c r="H74" s="378"/>
      <c r="I74" s="212"/>
      <c r="J74" s="212"/>
      <c r="K74" s="329" t="s">
        <v>165</v>
      </c>
      <c r="L74" s="330"/>
      <c r="M74" s="330"/>
      <c r="N74" s="330"/>
      <c r="O74" s="330"/>
      <c r="P74" s="330"/>
      <c r="Q74" s="330"/>
      <c r="R74" s="212"/>
      <c r="S74" s="212"/>
      <c r="T74" s="212"/>
      <c r="U74" s="212"/>
      <c r="V74" s="212"/>
      <c r="W74" s="329" t="s">
        <v>165</v>
      </c>
      <c r="X74" s="331"/>
      <c r="Y74" s="331"/>
      <c r="Z74" s="331"/>
      <c r="AA74" s="331"/>
      <c r="AB74" s="331"/>
      <c r="AC74" s="212"/>
      <c r="AD74" s="212"/>
      <c r="AE74" s="219"/>
      <c r="AF74" s="219"/>
      <c r="AG74" s="219"/>
      <c r="AH74" s="329" t="s">
        <v>165</v>
      </c>
      <c r="AI74" s="331"/>
      <c r="AJ74" s="331"/>
      <c r="AK74" s="331"/>
      <c r="AL74" s="331"/>
      <c r="AM74" s="331"/>
      <c r="AN74" s="220"/>
      <c r="AO74" s="220"/>
      <c r="AP74" s="220"/>
      <c r="AQ74" s="213"/>
      <c r="AR74" s="213"/>
      <c r="AS74" s="213"/>
      <c r="AT74" s="213"/>
      <c r="AU74" s="213"/>
      <c r="AV74" s="213"/>
      <c r="AW74" s="213"/>
      <c r="AX74" s="213"/>
      <c r="AY74" s="213"/>
      <c r="AZ74" s="213"/>
    </row>
    <row r="75" spans="1:73" ht="15" customHeight="1" x14ac:dyDescent="0.4">
      <c r="A75" s="213"/>
      <c r="B75" s="213"/>
      <c r="C75" s="213"/>
      <c r="D75" s="213"/>
      <c r="E75" s="213"/>
      <c r="F75" s="213"/>
      <c r="G75" s="213"/>
      <c r="H75" s="213"/>
      <c r="I75" s="213"/>
      <c r="J75" s="213"/>
      <c r="K75" s="332" t="s">
        <v>184</v>
      </c>
      <c r="L75" s="333"/>
      <c r="M75" s="333"/>
      <c r="N75" s="333"/>
      <c r="O75" s="333"/>
      <c r="P75" s="333"/>
      <c r="Q75" s="334"/>
      <c r="R75" s="213"/>
      <c r="S75" s="76"/>
      <c r="T75" s="76"/>
      <c r="U75" s="77"/>
      <c r="V75" s="76"/>
      <c r="W75" s="335" t="s">
        <v>167</v>
      </c>
      <c r="X75" s="336"/>
      <c r="Y75" s="336"/>
      <c r="Z75" s="336"/>
      <c r="AA75" s="336"/>
      <c r="AB75" s="337"/>
      <c r="AC75" s="80"/>
      <c r="AD75" s="211"/>
      <c r="AE75" s="211"/>
      <c r="AF75" s="211"/>
      <c r="AG75" s="211"/>
      <c r="AH75" s="335" t="s">
        <v>185</v>
      </c>
      <c r="AI75" s="336"/>
      <c r="AJ75" s="336"/>
      <c r="AK75" s="336"/>
      <c r="AL75" s="336"/>
      <c r="AM75" s="337"/>
      <c r="AN75" s="80"/>
      <c r="AO75" s="211"/>
      <c r="AP75" s="211"/>
      <c r="AQ75" s="213"/>
      <c r="AR75" s="213"/>
      <c r="AS75" s="213"/>
      <c r="AT75" s="213"/>
      <c r="AU75" s="213"/>
      <c r="AV75" s="210"/>
      <c r="AW75" s="210"/>
      <c r="AX75" s="210"/>
      <c r="AY75" s="210"/>
      <c r="AZ75" s="210"/>
      <c r="BC75" s="2" t="s">
        <v>168</v>
      </c>
    </row>
    <row r="76" spans="1:73" ht="6.75" customHeight="1" thickBot="1" x14ac:dyDescent="0.45">
      <c r="A76" s="220"/>
      <c r="B76" s="46"/>
      <c r="C76" s="219"/>
      <c r="D76" s="219"/>
      <c r="E76" s="219"/>
      <c r="F76" s="219"/>
      <c r="G76" s="219"/>
      <c r="H76" s="219"/>
      <c r="I76" s="219"/>
      <c r="J76" s="213"/>
      <c r="K76" s="209"/>
      <c r="L76" s="209"/>
      <c r="M76" s="209"/>
      <c r="N76" s="209"/>
      <c r="O76" s="209"/>
      <c r="P76" s="209"/>
      <c r="Q76" s="209"/>
      <c r="R76" s="213"/>
      <c r="S76" s="76"/>
      <c r="T76" s="76"/>
      <c r="U76" s="77"/>
      <c r="V76" s="76"/>
      <c r="W76" s="208"/>
      <c r="X76" s="208"/>
      <c r="Y76" s="208"/>
      <c r="Z76" s="208"/>
      <c r="AA76" s="208"/>
      <c r="AB76" s="208"/>
      <c r="AC76" s="211"/>
      <c r="AD76" s="211"/>
      <c r="AE76" s="211"/>
      <c r="AF76" s="211"/>
      <c r="AG76" s="211"/>
      <c r="AH76" s="211"/>
      <c r="AI76" s="211"/>
      <c r="AJ76" s="211"/>
      <c r="AK76" s="211"/>
      <c r="AL76" s="211"/>
      <c r="AM76" s="211"/>
      <c r="AN76" s="211"/>
      <c r="AO76" s="211"/>
      <c r="AP76" s="219"/>
      <c r="AQ76" s="213"/>
      <c r="AR76" s="213"/>
      <c r="AS76" s="213"/>
      <c r="AT76" s="213"/>
      <c r="AU76" s="213"/>
      <c r="AV76" s="213"/>
      <c r="AW76" s="213"/>
      <c r="AX76" s="213"/>
      <c r="AY76" s="213"/>
      <c r="AZ76" s="213"/>
      <c r="BC76" s="2"/>
    </row>
    <row r="77" spans="1:73" ht="37.5" customHeight="1" thickBot="1" x14ac:dyDescent="0.45">
      <c r="A77" s="220"/>
      <c r="B77" s="335" t="s">
        <v>20</v>
      </c>
      <c r="C77" s="336"/>
      <c r="D77" s="336"/>
      <c r="E77" s="336"/>
      <c r="F77" s="336"/>
      <c r="G77" s="333"/>
      <c r="H77" s="334"/>
      <c r="I77" s="340" t="s">
        <v>75</v>
      </c>
      <c r="J77" s="341"/>
      <c r="K77" s="342"/>
      <c r="L77" s="343"/>
      <c r="M77" s="343"/>
      <c r="N77" s="343"/>
      <c r="O77" s="343"/>
      <c r="P77" s="343"/>
      <c r="Q77" s="344"/>
      <c r="R77" s="200" t="s">
        <v>7</v>
      </c>
      <c r="S77" s="213"/>
      <c r="T77" s="47"/>
      <c r="U77" s="340" t="s">
        <v>75</v>
      </c>
      <c r="V77" s="341"/>
      <c r="W77" s="342"/>
      <c r="X77" s="343"/>
      <c r="Y77" s="343"/>
      <c r="Z77" s="343"/>
      <c r="AA77" s="343"/>
      <c r="AB77" s="344"/>
      <c r="AC77" s="200" t="s">
        <v>7</v>
      </c>
      <c r="AD77" s="213"/>
      <c r="AE77" s="213"/>
      <c r="AF77" s="340" t="s">
        <v>75</v>
      </c>
      <c r="AG77" s="341"/>
      <c r="AH77" s="342"/>
      <c r="AI77" s="343"/>
      <c r="AJ77" s="343"/>
      <c r="AK77" s="343"/>
      <c r="AL77" s="343"/>
      <c r="AM77" s="344"/>
      <c r="AN77" s="200" t="s">
        <v>7</v>
      </c>
      <c r="AO77" s="213"/>
      <c r="AP77" s="213"/>
      <c r="AQ77" s="345" t="s">
        <v>34</v>
      </c>
      <c r="AR77" s="346"/>
      <c r="AS77" s="347"/>
      <c r="AT77" s="348" t="str">
        <f>IF(OR(②売上総利益率または営業利益率の減少状況!AJ29="OK",②売上総利益率または営業利益率の減少状況!AJ50="OK"),"OK","NG")</f>
        <v>NG</v>
      </c>
      <c r="AU77" s="274"/>
      <c r="AV77" s="213"/>
      <c r="AW77" s="213"/>
      <c r="AX77" s="213"/>
      <c r="AY77" s="213"/>
      <c r="AZ77" s="213"/>
      <c r="BA77" s="223"/>
      <c r="BB77" s="223"/>
      <c r="BC77" s="151" t="str">
        <f>IF(OR(K77="",W77="",AH77=""),"",K77+W77+AH77)</f>
        <v/>
      </c>
      <c r="BD77" s="223"/>
      <c r="BE77" s="223"/>
      <c r="BF77" s="223"/>
    </row>
    <row r="78" spans="1:73" ht="15" customHeight="1" x14ac:dyDescent="0.4">
      <c r="A78" s="349"/>
      <c r="B78" s="350"/>
      <c r="C78" s="350"/>
      <c r="D78" s="350"/>
      <c r="E78" s="350"/>
      <c r="F78" s="350"/>
      <c r="G78" s="350"/>
      <c r="H78" s="350"/>
      <c r="I78" s="350"/>
      <c r="J78" s="350"/>
      <c r="K78" s="351" t="str">
        <f>IF(OR(K77="",W77="",AH77=""),"※売上高が0円の場合は0と入力してください。（営業等、不動産、農業）","")</f>
        <v>※売上高が0円の場合は0と入力してください。（営業等、不動産、農業）</v>
      </c>
      <c r="L78" s="355"/>
      <c r="M78" s="355"/>
      <c r="N78" s="355"/>
      <c r="O78" s="355"/>
      <c r="P78" s="355"/>
      <c r="Q78" s="355"/>
      <c r="R78" s="355"/>
      <c r="S78" s="355"/>
      <c r="T78" s="355"/>
      <c r="U78" s="355"/>
      <c r="V78" s="355"/>
      <c r="W78" s="355"/>
      <c r="X78" s="355"/>
      <c r="Y78" s="355"/>
      <c r="Z78" s="355"/>
      <c r="AA78" s="355"/>
      <c r="AB78" s="356"/>
      <c r="AC78" s="356"/>
      <c r="AD78" s="281"/>
      <c r="AE78" s="281"/>
      <c r="AF78" s="281"/>
      <c r="AG78" s="281"/>
      <c r="AH78" s="281"/>
      <c r="AI78" s="281"/>
      <c r="AJ78" s="218"/>
      <c r="AK78" s="220"/>
      <c r="AL78" s="213"/>
      <c r="AM78" s="213"/>
      <c r="AN78" s="213"/>
      <c r="AO78" s="213"/>
      <c r="AP78" s="213"/>
      <c r="AQ78" s="171"/>
      <c r="AR78" s="171"/>
      <c r="AS78" s="372" t="str">
        <f>IF(AT77="NG","※上記要件２を　　　　　　満たしていません。","")</f>
        <v>※上記要件２を　　　　　　満たしていません。</v>
      </c>
      <c r="AT78" s="366"/>
      <c r="AU78" s="366"/>
      <c r="AV78" s="366"/>
      <c r="AW78" s="366"/>
      <c r="AX78" s="366"/>
      <c r="AY78" s="366"/>
      <c r="AZ78" s="366"/>
      <c r="BC78" s="151"/>
    </row>
    <row r="79" spans="1:73" ht="37.5" customHeight="1" x14ac:dyDescent="0.4">
      <c r="A79" s="220"/>
      <c r="B79" s="335" t="s">
        <v>21</v>
      </c>
      <c r="C79" s="336"/>
      <c r="D79" s="336"/>
      <c r="E79" s="336"/>
      <c r="F79" s="336"/>
      <c r="G79" s="333"/>
      <c r="H79" s="334"/>
      <c r="I79" s="340" t="s">
        <v>76</v>
      </c>
      <c r="J79" s="341"/>
      <c r="K79" s="342"/>
      <c r="L79" s="343"/>
      <c r="M79" s="343"/>
      <c r="N79" s="343"/>
      <c r="O79" s="343"/>
      <c r="P79" s="343"/>
      <c r="Q79" s="344"/>
      <c r="R79" s="200" t="s">
        <v>7</v>
      </c>
      <c r="S79" s="213"/>
      <c r="T79" s="47"/>
      <c r="U79" s="340" t="s">
        <v>76</v>
      </c>
      <c r="V79" s="341"/>
      <c r="W79" s="360"/>
      <c r="X79" s="361"/>
      <c r="Y79" s="361"/>
      <c r="Z79" s="361"/>
      <c r="AA79" s="361"/>
      <c r="AB79" s="362"/>
      <c r="AC79" s="200" t="s">
        <v>7</v>
      </c>
      <c r="AD79" s="213"/>
      <c r="AE79" s="213"/>
      <c r="AF79" s="340" t="s">
        <v>76</v>
      </c>
      <c r="AG79" s="341"/>
      <c r="AH79" s="360"/>
      <c r="AI79" s="361"/>
      <c r="AJ79" s="361"/>
      <c r="AK79" s="361"/>
      <c r="AL79" s="361"/>
      <c r="AM79" s="362"/>
      <c r="AN79" s="200" t="s">
        <v>7</v>
      </c>
      <c r="AO79" s="213"/>
      <c r="AP79" s="213"/>
      <c r="AQ79" s="167"/>
      <c r="AR79" s="168"/>
      <c r="AS79" s="366"/>
      <c r="AT79" s="366"/>
      <c r="AU79" s="366"/>
      <c r="AV79" s="366"/>
      <c r="AW79" s="366"/>
      <c r="AX79" s="366"/>
      <c r="AY79" s="366"/>
      <c r="AZ79" s="366"/>
      <c r="BC79" s="151"/>
    </row>
    <row r="80" spans="1:73" ht="15" customHeight="1" x14ac:dyDescent="0.4">
      <c r="A80" s="349"/>
      <c r="B80" s="350"/>
      <c r="C80" s="350"/>
      <c r="D80" s="350"/>
      <c r="E80" s="350"/>
      <c r="F80" s="350"/>
      <c r="G80" s="350"/>
      <c r="H80" s="350"/>
      <c r="I80" s="350"/>
      <c r="J80" s="350"/>
      <c r="K80" s="351" t="str">
        <f>IF(K79="","※売上原価が0円の場合は0と入力してください。（営業等）","")</f>
        <v>※売上原価が0円の場合は0と入力してください。（営業等）</v>
      </c>
      <c r="L80" s="355"/>
      <c r="M80" s="355"/>
      <c r="N80" s="355"/>
      <c r="O80" s="355"/>
      <c r="P80" s="355"/>
      <c r="Q80" s="355"/>
      <c r="R80" s="355"/>
      <c r="S80" s="355"/>
      <c r="T80" s="355"/>
      <c r="U80" s="355"/>
      <c r="V80" s="355"/>
      <c r="W80" s="355"/>
      <c r="X80" s="355"/>
      <c r="Y80" s="355"/>
      <c r="Z80" s="355"/>
      <c r="AA80" s="355"/>
      <c r="AB80" s="356"/>
      <c r="AC80" s="356"/>
      <c r="AD80" s="281"/>
      <c r="AE80" s="281"/>
      <c r="AF80" s="281"/>
      <c r="AG80" s="281"/>
      <c r="AH80" s="281"/>
      <c r="AI80" s="281"/>
      <c r="AJ80" s="218"/>
      <c r="AK80" s="220"/>
      <c r="AL80" s="213"/>
      <c r="AM80" s="213"/>
      <c r="AN80" s="213"/>
      <c r="AO80" s="213"/>
      <c r="AP80" s="213"/>
      <c r="AQ80" s="148"/>
      <c r="AR80" s="170"/>
      <c r="AS80" s="248" t="str">
        <f>IF(AT77="NG","※詳細は「②売上総利益率または営業利益率の減少状況をご確認ください。","")</f>
        <v>※詳細は「②売上総利益率または営業利益率の減少状況をご確認ください。</v>
      </c>
      <c r="AT80" s="249"/>
      <c r="AU80" s="249"/>
      <c r="AV80" s="249"/>
      <c r="AW80" s="249"/>
      <c r="AX80" s="249"/>
      <c r="AY80" s="249"/>
      <c r="AZ80" s="249"/>
      <c r="BA80" s="229"/>
      <c r="BB80" s="229"/>
      <c r="BC80" s="152" t="s">
        <v>169</v>
      </c>
      <c r="BD80" s="229"/>
      <c r="BE80" s="229"/>
      <c r="BF80" s="229"/>
      <c r="BL80" s="213"/>
      <c r="BM80" s="213"/>
      <c r="BN80" s="213"/>
      <c r="BO80" s="213"/>
      <c r="BP80" s="213"/>
      <c r="BQ80" s="213"/>
      <c r="BR80" s="213"/>
      <c r="BS80" s="213"/>
      <c r="BT80" s="213"/>
      <c r="BU80" s="213"/>
    </row>
    <row r="81" spans="1:73" ht="33.75" customHeight="1" x14ac:dyDescent="0.4">
      <c r="A81" s="220"/>
      <c r="B81" s="365" t="s">
        <v>48</v>
      </c>
      <c r="C81" s="333"/>
      <c r="D81" s="333"/>
      <c r="E81" s="333"/>
      <c r="F81" s="333"/>
      <c r="G81" s="333"/>
      <c r="H81" s="334"/>
      <c r="I81" s="340" t="s">
        <v>77</v>
      </c>
      <c r="J81" s="341"/>
      <c r="K81" s="342"/>
      <c r="L81" s="343"/>
      <c r="M81" s="343"/>
      <c r="N81" s="343"/>
      <c r="O81" s="343"/>
      <c r="P81" s="343"/>
      <c r="Q81" s="344"/>
      <c r="R81" s="200" t="s">
        <v>7</v>
      </c>
      <c r="S81" s="213"/>
      <c r="T81" s="47"/>
      <c r="U81" s="340" t="s">
        <v>77</v>
      </c>
      <c r="V81" s="341"/>
      <c r="W81" s="342"/>
      <c r="X81" s="343"/>
      <c r="Y81" s="343"/>
      <c r="Z81" s="343"/>
      <c r="AA81" s="343"/>
      <c r="AB81" s="344"/>
      <c r="AC81" s="200" t="s">
        <v>7</v>
      </c>
      <c r="AD81" s="213"/>
      <c r="AE81" s="213"/>
      <c r="AF81" s="340" t="s">
        <v>77</v>
      </c>
      <c r="AG81" s="341"/>
      <c r="AH81" s="342"/>
      <c r="AI81" s="343"/>
      <c r="AJ81" s="343"/>
      <c r="AK81" s="343"/>
      <c r="AL81" s="343"/>
      <c r="AM81" s="344"/>
      <c r="AN81" s="200" t="s">
        <v>7</v>
      </c>
      <c r="AO81" s="213"/>
      <c r="AP81" s="213"/>
      <c r="AQ81" s="147"/>
      <c r="AR81" s="147"/>
      <c r="AS81" s="249"/>
      <c r="AT81" s="249"/>
      <c r="AU81" s="249"/>
      <c r="AV81" s="249"/>
      <c r="AW81" s="249"/>
      <c r="AX81" s="249"/>
      <c r="AY81" s="249"/>
      <c r="AZ81" s="249"/>
      <c r="BC81" s="151" t="str">
        <f>IF(OR(K81="",W81="",AH81=""),"",K81+W81+AH81)</f>
        <v/>
      </c>
    </row>
    <row r="82" spans="1:73" ht="15" customHeight="1" x14ac:dyDescent="0.4">
      <c r="A82" s="220"/>
      <c r="B82" s="49"/>
      <c r="C82" s="222"/>
      <c r="D82" s="222"/>
      <c r="E82" s="222"/>
      <c r="F82" s="222"/>
      <c r="G82" s="222"/>
      <c r="H82" s="222"/>
      <c r="I82" s="219"/>
      <c r="J82" s="213"/>
      <c r="K82" s="351" t="str">
        <f>IF(OR(K81="",W81="",AH81=""),"※経費が0円の場合は0と入力してください。（営業等、不動産、農業）","")</f>
        <v>※経費が0円の場合は0と入力してください。（営業等、不動産、農業）</v>
      </c>
      <c r="L82" s="355"/>
      <c r="M82" s="355"/>
      <c r="N82" s="355"/>
      <c r="O82" s="355"/>
      <c r="P82" s="355"/>
      <c r="Q82" s="355"/>
      <c r="R82" s="355"/>
      <c r="S82" s="355"/>
      <c r="T82" s="355"/>
      <c r="U82" s="355"/>
      <c r="V82" s="355"/>
      <c r="W82" s="355"/>
      <c r="X82" s="355"/>
      <c r="Y82" s="355"/>
      <c r="Z82" s="355"/>
      <c r="AA82" s="355"/>
      <c r="AB82" s="356"/>
      <c r="AC82" s="356"/>
      <c r="AD82" s="281"/>
      <c r="AE82" s="281"/>
      <c r="AF82" s="281"/>
      <c r="AG82" s="281"/>
      <c r="AH82" s="281"/>
      <c r="AI82" s="281"/>
      <c r="AJ82" s="220"/>
      <c r="AK82" s="220"/>
      <c r="AL82" s="220"/>
      <c r="AM82" s="220"/>
      <c r="AN82" s="220"/>
      <c r="AO82" s="220"/>
      <c r="AP82" s="220"/>
      <c r="AQ82" s="169"/>
      <c r="AR82" s="147"/>
      <c r="AS82" s="249"/>
      <c r="AT82" s="249"/>
      <c r="AU82" s="249"/>
      <c r="AV82" s="249"/>
      <c r="AW82" s="249"/>
      <c r="AX82" s="249"/>
      <c r="AY82" s="249"/>
      <c r="AZ82" s="249"/>
    </row>
    <row r="83" spans="1:73" ht="6.75" customHeight="1" x14ac:dyDescent="0.4">
      <c r="A83" s="220"/>
      <c r="B83" s="49"/>
      <c r="C83" s="222"/>
      <c r="D83" s="222"/>
      <c r="E83" s="222"/>
      <c r="F83" s="222"/>
      <c r="G83" s="222"/>
      <c r="H83" s="222"/>
      <c r="I83" s="219"/>
      <c r="J83" s="213"/>
      <c r="K83" s="206"/>
      <c r="L83" s="207"/>
      <c r="M83" s="207"/>
      <c r="N83" s="207"/>
      <c r="O83" s="207"/>
      <c r="P83" s="207"/>
      <c r="Q83" s="207"/>
      <c r="R83" s="207"/>
      <c r="S83" s="207"/>
      <c r="T83" s="207"/>
      <c r="U83" s="207"/>
      <c r="V83" s="207"/>
      <c r="W83" s="207"/>
      <c r="X83" s="207"/>
      <c r="Y83" s="207"/>
      <c r="Z83" s="207"/>
      <c r="AA83" s="207"/>
      <c r="AB83" s="207"/>
      <c r="AC83" s="207"/>
      <c r="AD83" s="219"/>
      <c r="AE83" s="219"/>
      <c r="AF83" s="219"/>
      <c r="AG83" s="219"/>
      <c r="AH83" s="219"/>
      <c r="AI83" s="219"/>
      <c r="AJ83" s="220"/>
      <c r="AK83" s="220"/>
      <c r="AL83" s="220"/>
      <c r="AM83" s="220"/>
      <c r="AN83" s="220"/>
      <c r="AO83" s="220"/>
      <c r="AP83" s="220"/>
      <c r="AQ83" s="150"/>
      <c r="AR83" s="155"/>
      <c r="AS83" s="249"/>
      <c r="AT83" s="249"/>
      <c r="AU83" s="249"/>
      <c r="AV83" s="249"/>
      <c r="AW83" s="249"/>
      <c r="AX83" s="249"/>
      <c r="AY83" s="249"/>
      <c r="AZ83" s="249"/>
    </row>
    <row r="84" spans="1:73" ht="15" customHeight="1" thickBot="1" x14ac:dyDescent="0.45">
      <c r="A84" s="220"/>
      <c r="B84" s="373" t="s">
        <v>210</v>
      </c>
      <c r="C84" s="374"/>
      <c r="D84" s="374"/>
      <c r="E84" s="374"/>
      <c r="F84" s="374"/>
      <c r="G84" s="374"/>
      <c r="H84" s="375"/>
      <c r="I84" s="219"/>
      <c r="J84" s="219"/>
      <c r="K84" s="219"/>
      <c r="L84" s="219"/>
      <c r="M84" s="219"/>
      <c r="N84" s="219"/>
      <c r="O84" s="219"/>
      <c r="P84" s="219"/>
      <c r="Q84" s="219"/>
      <c r="R84" s="219"/>
      <c r="S84" s="219"/>
      <c r="T84" s="219"/>
      <c r="U84" s="219"/>
      <c r="V84" s="219"/>
      <c r="W84" s="37"/>
      <c r="X84" s="37"/>
      <c r="Y84" s="37"/>
      <c r="Z84" s="37"/>
      <c r="AA84" s="37"/>
      <c r="AB84" s="37"/>
      <c r="AC84" s="37"/>
      <c r="AD84" s="37"/>
      <c r="AE84" s="37"/>
      <c r="AF84" s="37"/>
      <c r="AG84" s="37"/>
      <c r="AH84" s="37"/>
      <c r="AI84" s="37"/>
      <c r="AJ84" s="37"/>
      <c r="AK84" s="37"/>
      <c r="AL84" s="37"/>
      <c r="AM84" s="220"/>
      <c r="AN84" s="220"/>
      <c r="AO84" s="220"/>
      <c r="AP84" s="220"/>
      <c r="AQ84" s="220"/>
      <c r="AR84" s="213"/>
      <c r="AS84" s="249"/>
      <c r="AT84" s="249"/>
      <c r="AU84" s="249"/>
      <c r="AV84" s="249"/>
      <c r="AW84" s="249"/>
      <c r="AX84" s="249"/>
      <c r="AY84" s="249"/>
      <c r="AZ84" s="249"/>
    </row>
    <row r="85" spans="1:73" ht="18.75" customHeight="1" thickBot="1" x14ac:dyDescent="0.45">
      <c r="A85" s="220"/>
      <c r="B85" s="376" t="str">
        <f>IF(B56="","",(VLOOKUP(B56,BD58:BF69,3,FALSE)))</f>
        <v/>
      </c>
      <c r="C85" s="377"/>
      <c r="D85" s="377"/>
      <c r="E85" s="377"/>
      <c r="F85" s="377"/>
      <c r="G85" s="377"/>
      <c r="H85" s="378"/>
      <c r="I85" s="212"/>
      <c r="J85" s="212"/>
      <c r="K85" s="329" t="s">
        <v>165</v>
      </c>
      <c r="L85" s="330"/>
      <c r="M85" s="330"/>
      <c r="N85" s="330"/>
      <c r="O85" s="330"/>
      <c r="P85" s="330"/>
      <c r="Q85" s="330"/>
      <c r="R85" s="212"/>
      <c r="S85" s="212"/>
      <c r="T85" s="212"/>
      <c r="U85" s="212"/>
      <c r="V85" s="212"/>
      <c r="W85" s="329" t="s">
        <v>165</v>
      </c>
      <c r="X85" s="331"/>
      <c r="Y85" s="331"/>
      <c r="Z85" s="331"/>
      <c r="AA85" s="331"/>
      <c r="AB85" s="331"/>
      <c r="AC85" s="212"/>
      <c r="AD85" s="212"/>
      <c r="AE85" s="219"/>
      <c r="AF85" s="219"/>
      <c r="AG85" s="219"/>
      <c r="AH85" s="329" t="s">
        <v>165</v>
      </c>
      <c r="AI85" s="331"/>
      <c r="AJ85" s="331"/>
      <c r="AK85" s="331"/>
      <c r="AL85" s="331"/>
      <c r="AM85" s="331"/>
      <c r="AN85" s="220"/>
      <c r="AO85" s="220"/>
      <c r="AP85" s="220"/>
      <c r="AQ85" s="167"/>
      <c r="AR85" s="171"/>
      <c r="AS85" s="171"/>
      <c r="AT85" s="167"/>
      <c r="AU85" s="167"/>
      <c r="AV85" s="231"/>
      <c r="AW85" s="213"/>
      <c r="AX85" s="213"/>
      <c r="AY85" s="213"/>
      <c r="AZ85" s="213"/>
    </row>
    <row r="86" spans="1:73" ht="15" customHeight="1" x14ac:dyDescent="0.4">
      <c r="A86" s="213"/>
      <c r="B86" s="213"/>
      <c r="C86" s="213"/>
      <c r="D86" s="213"/>
      <c r="E86" s="213"/>
      <c r="F86" s="213"/>
      <c r="G86" s="213"/>
      <c r="H86" s="213"/>
      <c r="I86" s="213"/>
      <c r="J86" s="213"/>
      <c r="K86" s="332" t="s">
        <v>184</v>
      </c>
      <c r="L86" s="333"/>
      <c r="M86" s="333"/>
      <c r="N86" s="333"/>
      <c r="O86" s="333"/>
      <c r="P86" s="333"/>
      <c r="Q86" s="334"/>
      <c r="R86" s="213"/>
      <c r="S86" s="76"/>
      <c r="T86" s="76"/>
      <c r="U86" s="77"/>
      <c r="V86" s="76"/>
      <c r="W86" s="335" t="s">
        <v>167</v>
      </c>
      <c r="X86" s="336"/>
      <c r="Y86" s="336"/>
      <c r="Z86" s="336"/>
      <c r="AA86" s="336"/>
      <c r="AB86" s="337"/>
      <c r="AC86" s="80"/>
      <c r="AD86" s="211"/>
      <c r="AE86" s="211"/>
      <c r="AF86" s="211"/>
      <c r="AG86" s="211"/>
      <c r="AH86" s="335" t="s">
        <v>185</v>
      </c>
      <c r="AI86" s="336"/>
      <c r="AJ86" s="336"/>
      <c r="AK86" s="336"/>
      <c r="AL86" s="336"/>
      <c r="AM86" s="337"/>
      <c r="AN86" s="80"/>
      <c r="AO86" s="211"/>
      <c r="AP86" s="211"/>
      <c r="AQ86" s="171"/>
      <c r="AR86" s="171"/>
      <c r="AS86" s="171"/>
      <c r="AT86" s="147"/>
      <c r="AU86" s="147"/>
      <c r="AV86" s="230"/>
      <c r="AW86" s="210"/>
      <c r="AX86" s="210"/>
      <c r="AY86" s="210"/>
      <c r="AZ86" s="210"/>
      <c r="BC86" s="2" t="s">
        <v>168</v>
      </c>
    </row>
    <row r="87" spans="1:73" ht="6.75" customHeight="1" thickBot="1" x14ac:dyDescent="0.45">
      <c r="A87" s="220"/>
      <c r="B87" s="46"/>
      <c r="C87" s="219"/>
      <c r="D87" s="219"/>
      <c r="E87" s="219"/>
      <c r="F87" s="219"/>
      <c r="G87" s="219"/>
      <c r="H87" s="219"/>
      <c r="I87" s="219"/>
      <c r="J87" s="213"/>
      <c r="K87" s="209"/>
      <c r="L87" s="209"/>
      <c r="M87" s="209"/>
      <c r="N87" s="209"/>
      <c r="O87" s="209"/>
      <c r="P87" s="209"/>
      <c r="Q87" s="209"/>
      <c r="R87" s="213"/>
      <c r="S87" s="76"/>
      <c r="T87" s="76"/>
      <c r="U87" s="77"/>
      <c r="V87" s="76"/>
      <c r="W87" s="208"/>
      <c r="X87" s="208"/>
      <c r="Y87" s="208"/>
      <c r="Z87" s="208"/>
      <c r="AA87" s="208"/>
      <c r="AB87" s="208"/>
      <c r="AC87" s="211"/>
      <c r="AD87" s="211"/>
      <c r="AE87" s="211"/>
      <c r="AF87" s="211"/>
      <c r="AG87" s="211"/>
      <c r="AH87" s="211"/>
      <c r="AI87" s="211"/>
      <c r="AJ87" s="211"/>
      <c r="AK87" s="211"/>
      <c r="AL87" s="211"/>
      <c r="AM87" s="211"/>
      <c r="AN87" s="211"/>
      <c r="AO87" s="211"/>
      <c r="AP87" s="219"/>
      <c r="AQ87" s="213"/>
      <c r="AR87" s="213"/>
      <c r="AS87" s="213"/>
      <c r="AT87" s="213"/>
      <c r="AU87" s="213"/>
      <c r="AV87" s="213"/>
      <c r="AW87" s="213"/>
      <c r="AX87" s="213"/>
      <c r="AY87" s="213"/>
      <c r="AZ87" s="213"/>
      <c r="BC87" s="2"/>
    </row>
    <row r="88" spans="1:73" ht="37.5" customHeight="1" thickBot="1" x14ac:dyDescent="0.45">
      <c r="A88" s="220"/>
      <c r="B88" s="335" t="s">
        <v>20</v>
      </c>
      <c r="C88" s="336"/>
      <c r="D88" s="336"/>
      <c r="E88" s="336"/>
      <c r="F88" s="336"/>
      <c r="G88" s="333"/>
      <c r="H88" s="334"/>
      <c r="I88" s="340" t="s">
        <v>75</v>
      </c>
      <c r="J88" s="341"/>
      <c r="K88" s="342"/>
      <c r="L88" s="343"/>
      <c r="M88" s="343"/>
      <c r="N88" s="343"/>
      <c r="O88" s="343"/>
      <c r="P88" s="343"/>
      <c r="Q88" s="344"/>
      <c r="R88" s="200" t="s">
        <v>7</v>
      </c>
      <c r="S88" s="213"/>
      <c r="T88" s="47"/>
      <c r="U88" s="340" t="s">
        <v>75</v>
      </c>
      <c r="V88" s="341"/>
      <c r="W88" s="342"/>
      <c r="X88" s="343"/>
      <c r="Y88" s="343"/>
      <c r="Z88" s="343"/>
      <c r="AA88" s="343"/>
      <c r="AB88" s="344"/>
      <c r="AC88" s="200" t="s">
        <v>7</v>
      </c>
      <c r="AD88" s="213"/>
      <c r="AE88" s="213"/>
      <c r="AF88" s="340" t="s">
        <v>75</v>
      </c>
      <c r="AG88" s="341"/>
      <c r="AH88" s="342"/>
      <c r="AI88" s="343"/>
      <c r="AJ88" s="343"/>
      <c r="AK88" s="343"/>
      <c r="AL88" s="343"/>
      <c r="AM88" s="344"/>
      <c r="AN88" s="200" t="s">
        <v>7</v>
      </c>
      <c r="AO88" s="213"/>
      <c r="AP88" s="213"/>
      <c r="AQ88" s="345" t="s">
        <v>45</v>
      </c>
      <c r="AR88" s="383"/>
      <c r="AS88" s="384"/>
      <c r="AT88" s="385" t="str">
        <f>IF(②売上総利益率または営業利益率の減少状況!AJ54="OK","OK","NG")</f>
        <v>NG</v>
      </c>
      <c r="AU88" s="385"/>
      <c r="AV88" s="213"/>
      <c r="AW88" s="213"/>
      <c r="AX88" s="213"/>
      <c r="AY88" s="213"/>
      <c r="AZ88" s="213"/>
      <c r="BA88" s="223"/>
      <c r="BB88" s="223"/>
      <c r="BC88" s="151" t="str">
        <f>IF(OR(K88="",W88="",AH88=""),"",K88+W88+AH88)</f>
        <v/>
      </c>
      <c r="BD88" s="223"/>
      <c r="BE88" s="223"/>
      <c r="BF88" s="223"/>
    </row>
    <row r="89" spans="1:73" ht="15" customHeight="1" x14ac:dyDescent="0.4">
      <c r="A89" s="349"/>
      <c r="B89" s="350"/>
      <c r="C89" s="350"/>
      <c r="D89" s="350"/>
      <c r="E89" s="350"/>
      <c r="F89" s="350"/>
      <c r="G89" s="350"/>
      <c r="H89" s="350"/>
      <c r="I89" s="350"/>
      <c r="J89" s="350"/>
      <c r="K89" s="351" t="str">
        <f>IF(OR(K88="",W88="",AH88=""),"※売上高が0円の場合は0と入力してください。（営業等、不動産、農業）","")</f>
        <v>※売上高が0円の場合は0と入力してください。（営業等、不動産、農業）</v>
      </c>
      <c r="L89" s="355"/>
      <c r="M89" s="355"/>
      <c r="N89" s="355"/>
      <c r="O89" s="355"/>
      <c r="P89" s="355"/>
      <c r="Q89" s="355"/>
      <c r="R89" s="355"/>
      <c r="S89" s="355"/>
      <c r="T89" s="355"/>
      <c r="U89" s="355"/>
      <c r="V89" s="355"/>
      <c r="W89" s="355"/>
      <c r="X89" s="355"/>
      <c r="Y89" s="355"/>
      <c r="Z89" s="355"/>
      <c r="AA89" s="355"/>
      <c r="AB89" s="356"/>
      <c r="AC89" s="356"/>
      <c r="AD89" s="281"/>
      <c r="AE89" s="281"/>
      <c r="AF89" s="281"/>
      <c r="AG89" s="281"/>
      <c r="AH89" s="281"/>
      <c r="AI89" s="281"/>
      <c r="AJ89" s="218"/>
      <c r="AK89" s="220"/>
      <c r="AL89" s="213"/>
      <c r="AM89" s="213"/>
      <c r="AN89" s="213"/>
      <c r="AO89" s="213"/>
      <c r="AP89" s="213"/>
      <c r="AQ89" s="213"/>
      <c r="AR89" s="382" t="str">
        <f>IF(AT88="NG","※詳細は「②売上総利益率または営業利益率の減少状況」のシートをご確認ください。","")</f>
        <v>※詳細は「②売上総利益率または営業利益率の減少状況」のシートをご確認ください。</v>
      </c>
      <c r="AS89" s="366"/>
      <c r="AT89" s="366"/>
      <c r="AU89" s="366"/>
      <c r="AV89" s="366"/>
      <c r="AW89" s="366"/>
      <c r="AX89" s="366"/>
      <c r="AY89" s="366"/>
      <c r="AZ89" s="366"/>
      <c r="BC89" s="151"/>
    </row>
    <row r="90" spans="1:73" ht="37.5" customHeight="1" x14ac:dyDescent="0.4">
      <c r="A90" s="220"/>
      <c r="B90" s="335" t="s">
        <v>21</v>
      </c>
      <c r="C90" s="336"/>
      <c r="D90" s="336"/>
      <c r="E90" s="336"/>
      <c r="F90" s="336"/>
      <c r="G90" s="333"/>
      <c r="H90" s="334"/>
      <c r="I90" s="340" t="s">
        <v>76</v>
      </c>
      <c r="J90" s="341"/>
      <c r="K90" s="342"/>
      <c r="L90" s="343"/>
      <c r="M90" s="343"/>
      <c r="N90" s="343"/>
      <c r="O90" s="343"/>
      <c r="P90" s="343"/>
      <c r="Q90" s="344"/>
      <c r="R90" s="200" t="s">
        <v>7</v>
      </c>
      <c r="S90" s="213"/>
      <c r="T90" s="47"/>
      <c r="U90" s="340" t="s">
        <v>76</v>
      </c>
      <c r="V90" s="341"/>
      <c r="W90" s="360"/>
      <c r="X90" s="361"/>
      <c r="Y90" s="361"/>
      <c r="Z90" s="361"/>
      <c r="AA90" s="361"/>
      <c r="AB90" s="362"/>
      <c r="AC90" s="200" t="s">
        <v>7</v>
      </c>
      <c r="AD90" s="213"/>
      <c r="AE90" s="213"/>
      <c r="AF90" s="340" t="s">
        <v>76</v>
      </c>
      <c r="AG90" s="341"/>
      <c r="AH90" s="360"/>
      <c r="AI90" s="361"/>
      <c r="AJ90" s="361"/>
      <c r="AK90" s="361"/>
      <c r="AL90" s="361"/>
      <c r="AM90" s="362"/>
      <c r="AN90" s="200" t="s">
        <v>7</v>
      </c>
      <c r="AO90" s="213"/>
      <c r="AP90" s="213"/>
      <c r="AQ90" s="213"/>
      <c r="AR90" s="366"/>
      <c r="AS90" s="366"/>
      <c r="AT90" s="366"/>
      <c r="AU90" s="366"/>
      <c r="AV90" s="366"/>
      <c r="AW90" s="366"/>
      <c r="AX90" s="366"/>
      <c r="AY90" s="366"/>
      <c r="AZ90" s="366"/>
      <c r="BC90" s="151"/>
    </row>
    <row r="91" spans="1:73" ht="15" customHeight="1" x14ac:dyDescent="0.4">
      <c r="A91" s="349"/>
      <c r="B91" s="350"/>
      <c r="C91" s="350"/>
      <c r="D91" s="350"/>
      <c r="E91" s="350"/>
      <c r="F91" s="350"/>
      <c r="G91" s="350"/>
      <c r="H91" s="350"/>
      <c r="I91" s="350"/>
      <c r="J91" s="350"/>
      <c r="K91" s="351" t="str">
        <f>IF(K90="","※売上原価が0円の場合は0と入力してください。（営業等）","")</f>
        <v>※売上原価が0円の場合は0と入力してください。（営業等）</v>
      </c>
      <c r="L91" s="355"/>
      <c r="M91" s="355"/>
      <c r="N91" s="355"/>
      <c r="O91" s="355"/>
      <c r="P91" s="355"/>
      <c r="Q91" s="355"/>
      <c r="R91" s="355"/>
      <c r="S91" s="355"/>
      <c r="T91" s="355"/>
      <c r="U91" s="355"/>
      <c r="V91" s="355"/>
      <c r="W91" s="355"/>
      <c r="X91" s="355"/>
      <c r="Y91" s="355"/>
      <c r="Z91" s="355"/>
      <c r="AA91" s="355"/>
      <c r="AB91" s="356"/>
      <c r="AC91" s="356"/>
      <c r="AD91" s="281"/>
      <c r="AE91" s="281"/>
      <c r="AF91" s="281"/>
      <c r="AG91" s="281"/>
      <c r="AH91" s="281"/>
      <c r="AI91" s="281"/>
      <c r="AJ91" s="218"/>
      <c r="AK91" s="220"/>
      <c r="AL91" s="213"/>
      <c r="AM91" s="213"/>
      <c r="AN91" s="213"/>
      <c r="AO91" s="213"/>
      <c r="AP91" s="213"/>
      <c r="AQ91" s="213"/>
      <c r="AR91" s="366"/>
      <c r="AS91" s="366"/>
      <c r="AT91" s="366"/>
      <c r="AU91" s="366"/>
      <c r="AV91" s="366"/>
      <c r="AW91" s="366"/>
      <c r="AX91" s="366"/>
      <c r="AY91" s="366"/>
      <c r="AZ91" s="366"/>
      <c r="BA91" s="229"/>
      <c r="BB91" s="229"/>
      <c r="BC91" s="152" t="s">
        <v>169</v>
      </c>
      <c r="BD91" s="229"/>
      <c r="BE91" s="229"/>
      <c r="BF91" s="229"/>
      <c r="BL91" s="213"/>
      <c r="BM91" s="213"/>
      <c r="BN91" s="213"/>
      <c r="BO91" s="213"/>
      <c r="BP91" s="213"/>
      <c r="BQ91" s="213"/>
      <c r="BR91" s="213"/>
      <c r="BS91" s="213"/>
      <c r="BT91" s="213"/>
      <c r="BU91" s="213"/>
    </row>
    <row r="92" spans="1:73" ht="37.5" customHeight="1" x14ac:dyDescent="0.4">
      <c r="A92" s="220"/>
      <c r="B92" s="365" t="s">
        <v>48</v>
      </c>
      <c r="C92" s="333"/>
      <c r="D92" s="333"/>
      <c r="E92" s="333"/>
      <c r="F92" s="333"/>
      <c r="G92" s="333"/>
      <c r="H92" s="334"/>
      <c r="I92" s="340" t="s">
        <v>77</v>
      </c>
      <c r="J92" s="341"/>
      <c r="K92" s="342"/>
      <c r="L92" s="343"/>
      <c r="M92" s="343"/>
      <c r="N92" s="343"/>
      <c r="O92" s="343"/>
      <c r="P92" s="343"/>
      <c r="Q92" s="344"/>
      <c r="R92" s="200" t="s">
        <v>7</v>
      </c>
      <c r="S92" s="213"/>
      <c r="T92" s="47"/>
      <c r="U92" s="340" t="s">
        <v>77</v>
      </c>
      <c r="V92" s="341"/>
      <c r="W92" s="342"/>
      <c r="X92" s="343"/>
      <c r="Y92" s="343"/>
      <c r="Z92" s="343"/>
      <c r="AA92" s="343"/>
      <c r="AB92" s="344"/>
      <c r="AC92" s="200" t="s">
        <v>7</v>
      </c>
      <c r="AD92" s="213"/>
      <c r="AE92" s="213"/>
      <c r="AF92" s="340" t="s">
        <v>77</v>
      </c>
      <c r="AG92" s="341"/>
      <c r="AH92" s="342"/>
      <c r="AI92" s="343"/>
      <c r="AJ92" s="343"/>
      <c r="AK92" s="343"/>
      <c r="AL92" s="343"/>
      <c r="AM92" s="344"/>
      <c r="AN92" s="200" t="s">
        <v>7</v>
      </c>
      <c r="AO92" s="213"/>
      <c r="AP92" s="213"/>
      <c r="AQ92" s="219"/>
      <c r="AR92" s="213"/>
      <c r="AS92" s="213"/>
      <c r="AT92" s="213"/>
      <c r="AU92" s="213"/>
      <c r="AV92" s="213"/>
      <c r="AW92" s="213"/>
      <c r="AX92" s="213"/>
      <c r="AY92" s="213"/>
      <c r="AZ92" s="213"/>
      <c r="BC92" s="151" t="str">
        <f>IF(OR(K92="",W92="",AH92=""),"",K92+W92+AH92)</f>
        <v/>
      </c>
    </row>
    <row r="93" spans="1:73" ht="15" customHeight="1" x14ac:dyDescent="0.4">
      <c r="A93" s="220"/>
      <c r="B93" s="49"/>
      <c r="C93" s="222"/>
      <c r="D93" s="222"/>
      <c r="E93" s="222"/>
      <c r="F93" s="222"/>
      <c r="G93" s="222"/>
      <c r="H93" s="222"/>
      <c r="I93" s="219"/>
      <c r="J93" s="213"/>
      <c r="K93" s="351" t="str">
        <f>IF(OR(K92="",W92="",AH92=""),"※経費が0円の場合は0と入力してください。（営業等、不動産、農業）","")</f>
        <v>※経費が0円の場合は0と入力してください。（営業等、不動産、農業）</v>
      </c>
      <c r="L93" s="355"/>
      <c r="M93" s="355"/>
      <c r="N93" s="355"/>
      <c r="O93" s="355"/>
      <c r="P93" s="355"/>
      <c r="Q93" s="355"/>
      <c r="R93" s="355"/>
      <c r="S93" s="355"/>
      <c r="T93" s="355"/>
      <c r="U93" s="355"/>
      <c r="V93" s="355"/>
      <c r="W93" s="355"/>
      <c r="X93" s="355"/>
      <c r="Y93" s="355"/>
      <c r="Z93" s="355"/>
      <c r="AA93" s="355"/>
      <c r="AB93" s="356"/>
      <c r="AC93" s="356"/>
      <c r="AD93" s="281"/>
      <c r="AE93" s="281"/>
      <c r="AF93" s="281"/>
      <c r="AG93" s="281"/>
      <c r="AH93" s="281"/>
      <c r="AI93" s="281"/>
      <c r="AJ93" s="220"/>
      <c r="AK93" s="220"/>
      <c r="AL93" s="220"/>
      <c r="AM93" s="220"/>
      <c r="AN93" s="220"/>
      <c r="AO93" s="220"/>
      <c r="AP93" s="220"/>
      <c r="AQ93" s="150"/>
      <c r="AR93" s="213"/>
      <c r="AS93" s="213"/>
      <c r="AT93" s="213"/>
      <c r="AU93" s="213"/>
      <c r="AV93" s="213"/>
      <c r="AW93" s="213"/>
      <c r="AX93" s="213"/>
      <c r="AY93" s="213"/>
      <c r="AZ93" s="213"/>
    </row>
    <row r="94" spans="1:73" ht="7.5" customHeight="1" x14ac:dyDescent="0.4">
      <c r="A94" s="220"/>
      <c r="B94" s="49"/>
      <c r="C94" s="222"/>
      <c r="D94" s="222"/>
      <c r="E94" s="222"/>
      <c r="F94" s="222"/>
      <c r="G94" s="222"/>
      <c r="H94" s="222"/>
      <c r="I94" s="219"/>
      <c r="J94" s="213"/>
      <c r="K94" s="206"/>
      <c r="L94" s="207"/>
      <c r="M94" s="207"/>
      <c r="N94" s="207"/>
      <c r="O94" s="207"/>
      <c r="P94" s="207"/>
      <c r="Q94" s="207"/>
      <c r="R94" s="207"/>
      <c r="S94" s="207"/>
      <c r="T94" s="207"/>
      <c r="U94" s="207"/>
      <c r="V94" s="207"/>
      <c r="W94" s="207"/>
      <c r="X94" s="207"/>
      <c r="Y94" s="207"/>
      <c r="Z94" s="207"/>
      <c r="AA94" s="207"/>
      <c r="AB94" s="207"/>
      <c r="AC94" s="207"/>
      <c r="AD94" s="219"/>
      <c r="AE94" s="219"/>
      <c r="AF94" s="219"/>
      <c r="AG94" s="219"/>
      <c r="AH94" s="219"/>
      <c r="AI94" s="219"/>
      <c r="AJ94" s="220"/>
      <c r="AK94" s="220"/>
      <c r="AL94" s="220"/>
      <c r="AM94" s="220"/>
      <c r="AN94" s="220"/>
      <c r="AO94" s="220"/>
      <c r="AP94" s="220"/>
      <c r="AQ94" s="220"/>
      <c r="AR94" s="213"/>
      <c r="AS94" s="213"/>
      <c r="AT94" s="213"/>
      <c r="AU94" s="213"/>
      <c r="AV94" s="213"/>
      <c r="AW94" s="213"/>
      <c r="AX94" s="213"/>
      <c r="AY94" s="213"/>
      <c r="AZ94" s="213"/>
    </row>
    <row r="95" spans="1:73" ht="18.75" customHeight="1" x14ac:dyDescent="0.4">
      <c r="A95" s="220"/>
      <c r="B95" s="367" t="str">
        <f>IF(AND(Q17="",B22="",B52="",B70="",B71=""),"入力シート㋑事業者基本情報へ進んでください。","シート㋐に入力の正しくない項目があるか、要件を満たしていないため、もう一度確認してください。")</f>
        <v>シート㋐に入力の正しくない項目があるか、要件を満たしていないため、もう一度確認してください。</v>
      </c>
      <c r="C95" s="368"/>
      <c r="D95" s="368"/>
      <c r="E95" s="368"/>
      <c r="F95" s="368"/>
      <c r="G95" s="368"/>
      <c r="H95" s="368"/>
      <c r="I95" s="368"/>
      <c r="J95" s="368"/>
      <c r="K95" s="368"/>
      <c r="L95" s="368"/>
      <c r="M95" s="368"/>
      <c r="N95" s="368"/>
      <c r="O95" s="368"/>
      <c r="P95" s="368"/>
      <c r="Q95" s="368"/>
      <c r="R95" s="368"/>
      <c r="S95" s="368"/>
      <c r="T95" s="368"/>
      <c r="U95" s="368"/>
      <c r="V95" s="368"/>
      <c r="W95" s="368"/>
      <c r="X95" s="368"/>
      <c r="Y95" s="368"/>
      <c r="Z95" s="368"/>
      <c r="AA95" s="368"/>
      <c r="AB95" s="368"/>
      <c r="AC95" s="368"/>
      <c r="AD95" s="368"/>
      <c r="AE95" s="368"/>
      <c r="AF95" s="369"/>
      <c r="AG95" s="369"/>
      <c r="AH95" s="369"/>
      <c r="AI95" s="369"/>
      <c r="AJ95" s="369"/>
      <c r="AK95" s="369"/>
      <c r="AL95" s="369"/>
      <c r="AM95" s="369"/>
      <c r="AN95" s="369"/>
      <c r="AO95" s="369"/>
      <c r="AP95" s="369"/>
      <c r="AQ95" s="370"/>
      <c r="AR95" s="370"/>
      <c r="AS95" s="370"/>
      <c r="AT95" s="370"/>
      <c r="AU95" s="370"/>
      <c r="AV95" s="370"/>
      <c r="AW95" s="370"/>
      <c r="AX95" s="370"/>
      <c r="AY95" s="213"/>
      <c r="AZ95" s="213"/>
      <c r="BC95" s="34" t="str">
        <f>IF(AND(Q17="",B22="",B52="",B70="",B71=""),"㋐OK","㋐NG")</f>
        <v>㋐NG</v>
      </c>
    </row>
    <row r="96" spans="1:73" ht="11.25" customHeight="1" x14ac:dyDescent="0.4">
      <c r="A96" s="220"/>
      <c r="B96" s="220"/>
      <c r="C96" s="220"/>
      <c r="D96" s="220"/>
      <c r="E96" s="220"/>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13"/>
      <c r="AS96" s="213"/>
      <c r="AT96" s="213"/>
      <c r="AU96" s="213"/>
      <c r="AV96" s="213"/>
      <c r="AW96" s="213"/>
      <c r="AX96" s="213"/>
      <c r="AY96" s="213"/>
      <c r="AZ96" s="213"/>
    </row>
  </sheetData>
  <sheetProtection algorithmName="SHA-512" hashValue="qVKpwYA63f/wEMersRSh1C8orWqNGnVMbIhBcroE7OP8uXciYhEXcjIYfjpzOzj3+RV3BBnG+HA2TVE5++wYCA==" saltValue="34esV+9QSvbNt/2j5z/dIA==" spinCount="100000" sheet="1" selectLockedCells="1"/>
  <mergeCells count="174">
    <mergeCell ref="AF92:AG92"/>
    <mergeCell ref="AH92:AM92"/>
    <mergeCell ref="K93:AI93"/>
    <mergeCell ref="AQ77:AS77"/>
    <mergeCell ref="AT77:AU77"/>
    <mergeCell ref="AR89:AZ91"/>
    <mergeCell ref="AQ88:AS88"/>
    <mergeCell ref="AT88:AU88"/>
    <mergeCell ref="A91:J91"/>
    <mergeCell ref="K91:AI91"/>
    <mergeCell ref="B92:H92"/>
    <mergeCell ref="I92:J92"/>
    <mergeCell ref="K92:Q92"/>
    <mergeCell ref="U92:V92"/>
    <mergeCell ref="W92:AB92"/>
    <mergeCell ref="A89:J89"/>
    <mergeCell ref="K89:AI89"/>
    <mergeCell ref="B90:H90"/>
    <mergeCell ref="I90:J90"/>
    <mergeCell ref="K90:Q90"/>
    <mergeCell ref="U90:V90"/>
    <mergeCell ref="W90:AB90"/>
    <mergeCell ref="AF90:AG90"/>
    <mergeCell ref="AH90:AM90"/>
    <mergeCell ref="B88:H88"/>
    <mergeCell ref="I88:J88"/>
    <mergeCell ref="K88:Q88"/>
    <mergeCell ref="U88:V88"/>
    <mergeCell ref="W88:AB88"/>
    <mergeCell ref="AF88:AG88"/>
    <mergeCell ref="K86:Q86"/>
    <mergeCell ref="W86:AB86"/>
    <mergeCell ref="AH86:AM86"/>
    <mergeCell ref="AS78:AZ79"/>
    <mergeCell ref="AH88:AM88"/>
    <mergeCell ref="B55:H55"/>
    <mergeCell ref="B84:H84"/>
    <mergeCell ref="B85:H85"/>
    <mergeCell ref="K85:Q85"/>
    <mergeCell ref="W85:AB85"/>
    <mergeCell ref="AH85:AM85"/>
    <mergeCell ref="AF81:AG81"/>
    <mergeCell ref="AH81:AM81"/>
    <mergeCell ref="K82:AI82"/>
    <mergeCell ref="AF77:AG77"/>
    <mergeCell ref="AH77:AM77"/>
    <mergeCell ref="A57:J57"/>
    <mergeCell ref="K75:Q75"/>
    <mergeCell ref="W75:AB75"/>
    <mergeCell ref="AH75:AM75"/>
    <mergeCell ref="B69:AO69"/>
    <mergeCell ref="B70:R70"/>
    <mergeCell ref="B71:AI71"/>
    <mergeCell ref="B73:H73"/>
    <mergeCell ref="B74:H74"/>
    <mergeCell ref="K74:Q74"/>
    <mergeCell ref="W74:AB74"/>
    <mergeCell ref="B95:AX95"/>
    <mergeCell ref="U4:AH4"/>
    <mergeCell ref="D15:AS15"/>
    <mergeCell ref="A80:J80"/>
    <mergeCell ref="K80:AI80"/>
    <mergeCell ref="B81:H81"/>
    <mergeCell ref="I81:J81"/>
    <mergeCell ref="K81:Q81"/>
    <mergeCell ref="U81:V81"/>
    <mergeCell ref="W81:AB81"/>
    <mergeCell ref="A78:J78"/>
    <mergeCell ref="K78:AI78"/>
    <mergeCell ref="B79:H79"/>
    <mergeCell ref="I79:J79"/>
    <mergeCell ref="K79:Q79"/>
    <mergeCell ref="U79:V79"/>
    <mergeCell ref="W79:AB79"/>
    <mergeCell ref="AF79:AG79"/>
    <mergeCell ref="AH79:AM79"/>
    <mergeCell ref="B77:H77"/>
    <mergeCell ref="I77:J77"/>
    <mergeCell ref="K77:Q77"/>
    <mergeCell ref="U77:V77"/>
    <mergeCell ref="W77:AB77"/>
    <mergeCell ref="AH74:AM74"/>
    <mergeCell ref="W63:AB63"/>
    <mergeCell ref="AF63:AG63"/>
    <mergeCell ref="AH63:AM63"/>
    <mergeCell ref="K64:AI64"/>
    <mergeCell ref="AV66:AZ67"/>
    <mergeCell ref="B67:D68"/>
    <mergeCell ref="W61:AB61"/>
    <mergeCell ref="AF61:AG61"/>
    <mergeCell ref="AH61:AM61"/>
    <mergeCell ref="A62:J62"/>
    <mergeCell ref="K62:AI62"/>
    <mergeCell ref="AS62:AZ64"/>
    <mergeCell ref="B63:H63"/>
    <mergeCell ref="I63:J63"/>
    <mergeCell ref="K63:Q63"/>
    <mergeCell ref="U63:V63"/>
    <mergeCell ref="F67:AS68"/>
    <mergeCell ref="AQ59:AS59"/>
    <mergeCell ref="AT59:AU59"/>
    <mergeCell ref="A60:J60"/>
    <mergeCell ref="K60:AI60"/>
    <mergeCell ref="AS60:AZ61"/>
    <mergeCell ref="B61:H61"/>
    <mergeCell ref="I61:J61"/>
    <mergeCell ref="K61:Q61"/>
    <mergeCell ref="U61:V61"/>
    <mergeCell ref="K57:Q57"/>
    <mergeCell ref="W57:AB57"/>
    <mergeCell ref="AH57:AM57"/>
    <mergeCell ref="K58:V58"/>
    <mergeCell ref="B59:H59"/>
    <mergeCell ref="I59:J59"/>
    <mergeCell ref="K59:Q59"/>
    <mergeCell ref="U59:V59"/>
    <mergeCell ref="W59:AB59"/>
    <mergeCell ref="AF59:AG59"/>
    <mergeCell ref="AH59:AM59"/>
    <mergeCell ref="B49:AO49"/>
    <mergeCell ref="B50:AO50"/>
    <mergeCell ref="B52:R52"/>
    <mergeCell ref="B53:AI53"/>
    <mergeCell ref="B56:H56"/>
    <mergeCell ref="K56:Q56"/>
    <mergeCell ref="W56:AB56"/>
    <mergeCell ref="AH56:AM56"/>
    <mergeCell ref="B51:AO51"/>
    <mergeCell ref="E47:AY48"/>
    <mergeCell ref="C38:AZ38"/>
    <mergeCell ref="AV40:AZ41"/>
    <mergeCell ref="B44:D45"/>
    <mergeCell ref="F44:AZ45"/>
    <mergeCell ref="A42:AZ42"/>
    <mergeCell ref="AQ43:AV43"/>
    <mergeCell ref="C26:AH26"/>
    <mergeCell ref="C28:AX28"/>
    <mergeCell ref="C30:AH30"/>
    <mergeCell ref="C32:AH32"/>
    <mergeCell ref="P10:AU10"/>
    <mergeCell ref="B22:T22"/>
    <mergeCell ref="C24:AX24"/>
    <mergeCell ref="AU12:AZ13"/>
    <mergeCell ref="P13:Y13"/>
    <mergeCell ref="Z13:AK13"/>
    <mergeCell ref="A17:C17"/>
    <mergeCell ref="D17:F17"/>
    <mergeCell ref="I17:J17"/>
    <mergeCell ref="L17:N17"/>
    <mergeCell ref="Q17:AC17"/>
    <mergeCell ref="AS80:AZ84"/>
    <mergeCell ref="AR1:AZ6"/>
    <mergeCell ref="C34:AZ34"/>
    <mergeCell ref="C36:AB36"/>
    <mergeCell ref="AC36:AH36"/>
    <mergeCell ref="A19:K21"/>
    <mergeCell ref="M19:Y21"/>
    <mergeCell ref="B2:O2"/>
    <mergeCell ref="B4:G4"/>
    <mergeCell ref="H4:T4"/>
    <mergeCell ref="B6:F6"/>
    <mergeCell ref="H6:O6"/>
    <mergeCell ref="Q6:AA6"/>
    <mergeCell ref="AB6:AK6"/>
    <mergeCell ref="B8:L8"/>
    <mergeCell ref="M8:N8"/>
    <mergeCell ref="O8:AD8"/>
    <mergeCell ref="AE8:AK8"/>
    <mergeCell ref="B9:AH9"/>
    <mergeCell ref="G10:J10"/>
    <mergeCell ref="L10:M10"/>
    <mergeCell ref="N10:O10"/>
    <mergeCell ref="Z19:Z21"/>
    <mergeCell ref="AB19:AN21"/>
  </mergeCells>
  <phoneticPr fontId="1"/>
  <conditionalFormatting sqref="Q17">
    <cfRule type="expression" dxfId="13" priority="1">
      <formula>$G$17&amp;$I$17&amp;$L$17="※未入力の項目があります。"</formula>
    </cfRule>
  </conditionalFormatting>
  <conditionalFormatting sqref="B95">
    <cfRule type="expression" dxfId="12" priority="10">
      <formula>AND(Q17="",B22="",B52="",B70="",B71="")</formula>
    </cfRule>
  </conditionalFormatting>
  <dataValidations count="4">
    <dataValidation type="list" allowBlank="1" showInputMessage="1" showErrorMessage="1" sqref="AC57" xr:uid="{180C78A6-C602-4565-A99E-00194199FD27}">
      <formula1>"一般,不動産,農業"</formula1>
    </dataValidation>
    <dataValidation imeMode="halfAlpha" allowBlank="1" showInputMessage="1" showErrorMessage="1" sqref="G17 I17:J17 L17:M17 W63:AB63 K61:Q61 K63:Q63 W59:AB59 W61:AB61 K59:Q59 W81:AB81 K79:Q79 K81:Q81 W77:AB77 AH81:AM81 K77:Q77 AH59:AM59 AH61:AM61 AH63:AM63 AH77:AM77 W79:AB79 AH79:AM79 W92:AB92 K90:Q90 K92:Q92 W88:AB88 AH92:AM92 K88:Q88 AH88:AM88 W90:AB90 AH90:AM90" xr:uid="{36A6D075-EF60-49B8-B4E1-6254AF39E9F8}"/>
    <dataValidation type="list" allowBlank="1" showInputMessage="1" showErrorMessage="1" sqref="U75:U76 U86:U87" xr:uid="{33508368-5C71-4448-93A9-CC0A878F3A7A}">
      <formula1>"令和４年,令和３年"</formula1>
    </dataValidation>
    <dataValidation type="list" allowBlank="1" showInputMessage="1" showErrorMessage="1" sqref="B56:H56" xr:uid="{B423576F-5AE5-4E72-9EED-3AC1674CD860}">
      <formula1>$BD$58:$BD$69</formula1>
    </dataValidation>
  </dataValidations>
  <pageMargins left="0.23622047244094491" right="0.11811023622047245" top="7.874015748031496E-2" bottom="7.874015748031496E-2" header="0" footer="0"/>
  <pageSetup paperSize="9" fitToHeight="0" orientation="landscape" r:id="rId1"/>
  <rowBreaks count="2" manualBreakCount="2">
    <brk id="39" min="9" max="51" man="1"/>
    <brk id="65" min="9"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xdr:col>
                    <xdr:colOff>0</xdr:colOff>
                    <xdr:row>23</xdr:row>
                    <xdr:rowOff>9525</xdr:rowOff>
                  </from>
                  <to>
                    <xdr:col>2</xdr:col>
                    <xdr:colOff>0</xdr:colOff>
                    <xdr:row>24</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0</xdr:colOff>
                    <xdr:row>25</xdr:row>
                    <xdr:rowOff>0</xdr:rowOff>
                  </from>
                  <to>
                    <xdr:col>2</xdr:col>
                    <xdr:colOff>104775</xdr:colOff>
                    <xdr:row>26</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0</xdr:colOff>
                    <xdr:row>37</xdr:row>
                    <xdr:rowOff>0</xdr:rowOff>
                  </from>
                  <to>
                    <xdr:col>2</xdr:col>
                    <xdr:colOff>104775</xdr:colOff>
                    <xdr:row>38</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0</xdr:colOff>
                    <xdr:row>29</xdr:row>
                    <xdr:rowOff>0</xdr:rowOff>
                  </from>
                  <to>
                    <xdr:col>2</xdr:col>
                    <xdr:colOff>104775</xdr:colOff>
                    <xdr:row>30</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0</xdr:colOff>
                    <xdr:row>31</xdr:row>
                    <xdr:rowOff>0</xdr:rowOff>
                  </from>
                  <to>
                    <xdr:col>2</xdr:col>
                    <xdr:colOff>104775</xdr:colOff>
                    <xdr:row>32</xdr:row>
                    <xdr:rowOff>9525</xdr:rowOff>
                  </to>
                </anchor>
              </controlPr>
            </control>
          </mc:Choice>
        </mc:AlternateContent>
        <mc:AlternateContent xmlns:mc="http://schemas.openxmlformats.org/markup-compatibility/2006">
          <mc:Choice Requires="x14">
            <control shapeId="10246" r:id="rId9" name="Check Box 6">
              <controlPr locked="0" defaultSize="0" autoFill="0" autoLine="0" autoPict="0">
                <anchor moveWithCells="1">
                  <from>
                    <xdr:col>1</xdr:col>
                    <xdr:colOff>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10247" r:id="rId10" name="Check Box 7">
              <controlPr locked="0" defaultSize="0" autoFill="0" autoLine="0" autoPict="0">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10248" r:id="rId11" name="Check Box 8">
              <controlPr locked="0" defaultSize="0" autoFill="0" autoLine="0" autoPict="0">
                <anchor moveWithCells="1">
                  <from>
                    <xdr:col>1</xdr:col>
                    <xdr:colOff>0</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10249" r:id="rId12" name="Check Box 9">
              <controlPr locked="0" defaultSize="0" autoFill="0" autoLine="0" autoPict="0">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10250" r:id="rId13" name="Check Box 10">
              <controlPr locked="0" defaultSize="0" autoFill="0" autoLine="0" autoPict="0">
                <anchor moveWithCells="1">
                  <from>
                    <xdr:col>1</xdr:col>
                    <xdr:colOff>0</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10251" r:id="rId14" name="Check Box 11">
              <controlPr locked="0" defaultSize="0" autoFill="0" autoLine="0" autoPict="0">
                <anchor moveWithCells="1">
                  <from>
                    <xdr:col>1</xdr:col>
                    <xdr:colOff>9525</xdr:colOff>
                    <xdr:row>35</xdr:row>
                    <xdr:rowOff>9525</xdr:rowOff>
                  </from>
                  <to>
                    <xdr:col>2</xdr:col>
                    <xdr:colOff>114300</xdr:colOff>
                    <xdr:row>36</xdr:row>
                    <xdr:rowOff>19050</xdr:rowOff>
                  </to>
                </anchor>
              </controlPr>
            </control>
          </mc:Choice>
        </mc:AlternateContent>
        <mc:AlternateContent xmlns:mc="http://schemas.openxmlformats.org/markup-compatibility/2006">
          <mc:Choice Requires="x14">
            <control shapeId="10252" r:id="rId15" name="Check Box 12">
              <controlPr locked="0" defaultSize="0" autoFill="0" autoLine="0" autoPict="0">
                <anchor moveWithCells="1">
                  <from>
                    <xdr:col>1</xdr:col>
                    <xdr:colOff>9525</xdr:colOff>
                    <xdr:row>33</xdr:row>
                    <xdr:rowOff>9525</xdr:rowOff>
                  </from>
                  <to>
                    <xdr:col>2</xdr:col>
                    <xdr:colOff>114300</xdr:colOff>
                    <xdr:row>34</xdr:row>
                    <xdr:rowOff>19050</xdr:rowOff>
                  </to>
                </anchor>
              </controlPr>
            </control>
          </mc:Choice>
        </mc:AlternateContent>
        <mc:AlternateContent xmlns:mc="http://schemas.openxmlformats.org/markup-compatibility/2006">
          <mc:Choice Requires="x14">
            <control shapeId="10254" r:id="rId16" name="Check Box 14">
              <controlPr locked="0" defaultSize="0" autoFill="0" autoLine="0" autoPict="0">
                <anchor moveWithCells="1">
                  <from>
                    <xdr:col>1</xdr:col>
                    <xdr:colOff>9525</xdr:colOff>
                    <xdr:row>35</xdr:row>
                    <xdr:rowOff>9525</xdr:rowOff>
                  </from>
                  <to>
                    <xdr:col>2</xdr:col>
                    <xdr:colOff>114300</xdr:colOff>
                    <xdr:row>36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Z55"/>
  <sheetViews>
    <sheetView view="pageBreakPreview" zoomScaleNormal="100" zoomScaleSheetLayoutView="100" workbookViewId="0">
      <selection activeCell="I6" sqref="I6"/>
    </sheetView>
  </sheetViews>
  <sheetFormatPr defaultColWidth="9" defaultRowHeight="18.75" customHeight="1" x14ac:dyDescent="0.4"/>
  <cols>
    <col min="1" max="49" width="2.625" style="2" customWidth="1"/>
    <col min="50" max="51" width="9" style="2" customWidth="1"/>
    <col min="52" max="52" width="10.75" style="2" hidden="1" customWidth="1"/>
    <col min="53" max="54" width="9" style="2" customWidth="1"/>
    <col min="55" max="16384" width="9" style="2"/>
  </cols>
  <sheetData>
    <row r="1" spans="1:50" ht="11.1" customHeight="1" thickBot="1" x14ac:dyDescent="0.4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300" t="s">
        <v>102</v>
      </c>
      <c r="AT1" s="386"/>
      <c r="AU1" s="386"/>
      <c r="AV1" s="386"/>
      <c r="AW1" s="386"/>
      <c r="AX1" s="25"/>
    </row>
    <row r="2" spans="1:50" ht="45" customHeight="1" thickBot="1" x14ac:dyDescent="0.45">
      <c r="A2" s="25"/>
      <c r="B2" s="25"/>
      <c r="C2" s="25"/>
      <c r="D2" s="25"/>
      <c r="E2" s="25"/>
      <c r="F2" s="25"/>
      <c r="G2" s="25"/>
      <c r="H2" s="25"/>
      <c r="I2" s="25"/>
      <c r="J2" s="25"/>
      <c r="K2" s="25"/>
      <c r="L2" s="302" t="s">
        <v>83</v>
      </c>
      <c r="M2" s="303"/>
      <c r="N2" s="303"/>
      <c r="O2" s="303"/>
      <c r="P2" s="303"/>
      <c r="Q2" s="303"/>
      <c r="R2" s="303"/>
      <c r="S2" s="303"/>
      <c r="T2" s="303"/>
      <c r="U2" s="303"/>
      <c r="V2" s="304" t="s">
        <v>85</v>
      </c>
      <c r="W2" s="305"/>
      <c r="X2" s="305"/>
      <c r="Y2" s="305"/>
      <c r="Z2" s="305"/>
      <c r="AA2" s="305"/>
      <c r="AB2" s="305"/>
      <c r="AC2" s="305"/>
      <c r="AD2" s="305"/>
      <c r="AE2" s="305"/>
      <c r="AF2" s="305"/>
      <c r="AG2" s="305"/>
      <c r="AH2" s="387"/>
      <c r="AI2" s="387"/>
      <c r="AJ2" s="387"/>
      <c r="AK2" s="387"/>
      <c r="AL2" s="387"/>
      <c r="AM2" s="387"/>
      <c r="AN2" s="388"/>
      <c r="AO2" s="25"/>
      <c r="AP2" s="25"/>
      <c r="AQ2" s="25"/>
      <c r="AR2" s="25"/>
      <c r="AS2" s="386"/>
      <c r="AT2" s="386"/>
      <c r="AU2" s="386"/>
      <c r="AV2" s="386"/>
      <c r="AW2" s="386"/>
      <c r="AX2" s="25"/>
    </row>
    <row r="3" spans="1:50" ht="6.95" customHeight="1" x14ac:dyDescent="0.4">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row>
    <row r="4" spans="1:50" ht="20.100000000000001" customHeight="1" x14ac:dyDescent="0.4">
      <c r="A4" s="414" t="s">
        <v>86</v>
      </c>
      <c r="B4" s="414"/>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35"/>
      <c r="AK4" s="35"/>
      <c r="AL4" s="35"/>
      <c r="AM4" s="35"/>
      <c r="AN4" s="35"/>
      <c r="AO4" s="35"/>
      <c r="AP4" s="35"/>
      <c r="AQ4" s="35"/>
      <c r="AR4" s="25"/>
      <c r="AS4" s="25"/>
      <c r="AT4" s="25"/>
      <c r="AU4" s="25"/>
      <c r="AV4" s="25"/>
      <c r="AW4" s="25"/>
      <c r="AX4" s="25"/>
    </row>
    <row r="5" spans="1:50" ht="18.75" customHeight="1" x14ac:dyDescent="0.4">
      <c r="A5" s="43"/>
      <c r="B5" s="296" t="str">
        <f>IF(AND(AH7="",AH10="",AH11="",AH13="",AH15="",AH17="",AH19="",AH24="",AH27="",AH32=""),"","※未入力の必須項目があります。")</f>
        <v>※未入力の必須項目があります。</v>
      </c>
      <c r="C5" s="296"/>
      <c r="D5" s="296"/>
      <c r="E5" s="296"/>
      <c r="F5" s="296"/>
      <c r="G5" s="296"/>
      <c r="H5" s="296"/>
      <c r="I5" s="296"/>
      <c r="J5" s="296"/>
      <c r="K5" s="296"/>
      <c r="L5" s="296"/>
      <c r="M5" s="296"/>
      <c r="N5" s="296"/>
      <c r="O5" s="296"/>
      <c r="P5" s="296"/>
      <c r="Q5" s="297"/>
      <c r="R5" s="297"/>
      <c r="S5" s="297"/>
      <c r="T5" s="43"/>
      <c r="U5" s="43"/>
      <c r="V5" s="43"/>
      <c r="W5" s="43"/>
      <c r="X5" s="43"/>
      <c r="Y5" s="43"/>
      <c r="Z5" s="43"/>
      <c r="AA5" s="43"/>
      <c r="AB5" s="43"/>
      <c r="AC5" s="43"/>
      <c r="AD5" s="43"/>
      <c r="AE5" s="43"/>
      <c r="AF5" s="43"/>
      <c r="AG5" s="43"/>
      <c r="AH5" s="43"/>
      <c r="AI5" s="43"/>
      <c r="AJ5" s="35"/>
      <c r="AK5" s="35"/>
      <c r="AL5" s="35"/>
      <c r="AM5" s="35"/>
      <c r="AN5" s="35"/>
      <c r="AO5" s="35"/>
      <c r="AP5" s="35"/>
      <c r="AQ5" s="35"/>
      <c r="AR5" s="25"/>
      <c r="AS5" s="25"/>
      <c r="AT5" s="25"/>
      <c r="AU5" s="25"/>
      <c r="AV5" s="25"/>
      <c r="AW5" s="25"/>
      <c r="AX5" s="25"/>
    </row>
    <row r="6" spans="1:50" ht="18.75" customHeight="1" x14ac:dyDescent="0.4">
      <c r="A6" s="45"/>
      <c r="B6" s="401" t="s">
        <v>159</v>
      </c>
      <c r="C6" s="402"/>
      <c r="D6" s="402"/>
      <c r="E6" s="402"/>
      <c r="F6" s="402"/>
      <c r="G6" s="45"/>
      <c r="H6" s="45" t="s">
        <v>10</v>
      </c>
      <c r="I6" s="28"/>
      <c r="J6" s="28"/>
      <c r="K6" s="28"/>
      <c r="L6" s="45" t="s">
        <v>44</v>
      </c>
      <c r="M6" s="28"/>
      <c r="N6" s="28"/>
      <c r="O6" s="28"/>
      <c r="P6" s="28"/>
      <c r="Q6" s="45"/>
      <c r="R6" s="403"/>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5"/>
      <c r="AR6" s="51"/>
      <c r="AS6" s="26"/>
      <c r="AT6" s="26"/>
      <c r="AU6" s="26"/>
      <c r="AV6" s="26"/>
      <c r="AW6" s="26"/>
      <c r="AX6" s="25"/>
    </row>
    <row r="7" spans="1:50" ht="15" customHeight="1" x14ac:dyDescent="0.4">
      <c r="A7" s="133"/>
      <c r="B7" s="138"/>
      <c r="C7" s="136"/>
      <c r="D7" s="136"/>
      <c r="E7" s="136"/>
      <c r="F7" s="136"/>
      <c r="G7" s="136"/>
      <c r="H7" s="139"/>
      <c r="I7" s="421" t="s">
        <v>163</v>
      </c>
      <c r="J7" s="422"/>
      <c r="K7" s="422"/>
      <c r="L7" s="422"/>
      <c r="M7" s="422"/>
      <c r="N7" s="422"/>
      <c r="O7" s="422"/>
      <c r="P7" s="422"/>
      <c r="Q7" s="422"/>
      <c r="R7" s="422"/>
      <c r="S7" s="422"/>
      <c r="T7" s="422"/>
      <c r="U7" s="422"/>
      <c r="V7" s="422"/>
      <c r="W7" s="422"/>
      <c r="X7" s="82"/>
      <c r="Y7" s="82"/>
      <c r="Z7" s="82"/>
      <c r="AA7" s="82"/>
      <c r="AB7" s="82"/>
      <c r="AC7" s="82"/>
      <c r="AD7" s="82"/>
      <c r="AE7" s="82"/>
      <c r="AF7" s="82"/>
      <c r="AG7" s="82"/>
      <c r="AH7" s="390" t="str">
        <f>IF(OR(I6="",J6="",K6="",M6="",N6="",O6="",P6="",R6=""),"※住所は必須項目です。","")</f>
        <v>※住所は必須項目です。</v>
      </c>
      <c r="AI7" s="391"/>
      <c r="AJ7" s="391"/>
      <c r="AK7" s="391"/>
      <c r="AL7" s="391"/>
      <c r="AM7" s="391"/>
      <c r="AN7" s="391"/>
      <c r="AO7" s="391"/>
      <c r="AP7" s="391"/>
      <c r="AQ7" s="391"/>
      <c r="AR7" s="391"/>
      <c r="AS7" s="391"/>
      <c r="AT7" s="391"/>
      <c r="AU7" s="391"/>
      <c r="AV7" s="391"/>
      <c r="AW7" s="26"/>
      <c r="AX7" s="136"/>
    </row>
    <row r="8" spans="1:50" ht="3" customHeight="1" x14ac:dyDescent="0.4">
      <c r="A8" s="133"/>
      <c r="B8" s="133"/>
      <c r="C8" s="133"/>
      <c r="D8" s="133"/>
      <c r="E8" s="133"/>
      <c r="F8" s="133"/>
      <c r="G8" s="133"/>
      <c r="H8" s="138"/>
      <c r="I8" s="138"/>
      <c r="J8" s="138"/>
      <c r="K8" s="138"/>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26"/>
      <c r="AS8" s="26"/>
      <c r="AT8" s="26"/>
      <c r="AU8" s="26"/>
      <c r="AV8" s="26"/>
      <c r="AW8" s="26"/>
      <c r="AX8" s="136"/>
    </row>
    <row r="9" spans="1:50" ht="18.75" customHeight="1" x14ac:dyDescent="0.4">
      <c r="A9" s="133"/>
      <c r="B9" s="401" t="s">
        <v>160</v>
      </c>
      <c r="C9" s="402"/>
      <c r="D9" s="402"/>
      <c r="E9" s="402"/>
      <c r="F9" s="402"/>
      <c r="G9" s="133"/>
      <c r="H9" s="133" t="s">
        <v>10</v>
      </c>
      <c r="I9" s="28"/>
      <c r="J9" s="28"/>
      <c r="K9" s="28"/>
      <c r="L9" s="133" t="s">
        <v>44</v>
      </c>
      <c r="M9" s="28"/>
      <c r="N9" s="28"/>
      <c r="O9" s="28"/>
      <c r="P9" s="28"/>
      <c r="Q9" s="133"/>
      <c r="R9" s="403"/>
      <c r="S9" s="404"/>
      <c r="T9" s="404"/>
      <c r="U9" s="404"/>
      <c r="V9" s="404"/>
      <c r="W9" s="404"/>
      <c r="X9" s="404"/>
      <c r="Y9" s="404"/>
      <c r="Z9" s="404"/>
      <c r="AA9" s="404"/>
      <c r="AB9" s="404"/>
      <c r="AC9" s="404"/>
      <c r="AD9" s="404"/>
      <c r="AE9" s="404"/>
      <c r="AF9" s="404"/>
      <c r="AG9" s="404"/>
      <c r="AH9" s="404"/>
      <c r="AI9" s="404"/>
      <c r="AJ9" s="404"/>
      <c r="AK9" s="404"/>
      <c r="AL9" s="404"/>
      <c r="AM9" s="404"/>
      <c r="AN9" s="404"/>
      <c r="AO9" s="404"/>
      <c r="AP9" s="404"/>
      <c r="AQ9" s="405"/>
      <c r="AR9" s="51"/>
      <c r="AS9" s="26"/>
      <c r="AT9" s="26"/>
      <c r="AU9" s="26"/>
      <c r="AV9" s="26"/>
      <c r="AW9" s="26"/>
      <c r="AX9" s="136"/>
    </row>
    <row r="10" spans="1:50" ht="15" customHeight="1" x14ac:dyDescent="0.4">
      <c r="A10" s="133"/>
      <c r="B10" s="138"/>
      <c r="C10" s="138"/>
      <c r="D10" s="138"/>
      <c r="E10" s="138"/>
      <c r="F10" s="138"/>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26"/>
      <c r="AE10" s="26"/>
      <c r="AF10" s="26"/>
      <c r="AG10" s="26"/>
      <c r="AH10" s="390" t="str">
        <f>IF(OR(I9="",J9="",K9="",M9="",N9="",O9="",P9="",R9=""),"※事業所在地は必須項目です。","")</f>
        <v>※事業所在地は必須項目です。</v>
      </c>
      <c r="AI10" s="391"/>
      <c r="AJ10" s="391"/>
      <c r="AK10" s="391"/>
      <c r="AL10" s="391"/>
      <c r="AM10" s="391"/>
      <c r="AN10" s="391"/>
      <c r="AO10" s="391"/>
      <c r="AP10" s="391"/>
      <c r="AQ10" s="391"/>
      <c r="AR10" s="391"/>
      <c r="AS10" s="391"/>
      <c r="AT10" s="391"/>
      <c r="AU10" s="391"/>
      <c r="AV10" s="391"/>
      <c r="AW10" s="26"/>
      <c r="AX10" s="136"/>
    </row>
    <row r="11" spans="1:50" ht="18.75" customHeight="1" x14ac:dyDescent="0.4">
      <c r="A11" s="45"/>
      <c r="B11" s="401" t="s">
        <v>161</v>
      </c>
      <c r="C11" s="402"/>
      <c r="D11" s="402"/>
      <c r="E11" s="402"/>
      <c r="F11" s="402"/>
      <c r="G11" s="45"/>
      <c r="H11" s="403"/>
      <c r="I11" s="404"/>
      <c r="J11" s="404"/>
      <c r="K11" s="404"/>
      <c r="L11" s="404"/>
      <c r="M11" s="404"/>
      <c r="N11" s="404"/>
      <c r="O11" s="404"/>
      <c r="P11" s="404"/>
      <c r="Q11" s="404"/>
      <c r="R11" s="404"/>
      <c r="S11" s="404"/>
      <c r="T11" s="404"/>
      <c r="U11" s="404"/>
      <c r="V11" s="404"/>
      <c r="W11" s="404"/>
      <c r="X11" s="404"/>
      <c r="Y11" s="404"/>
      <c r="Z11" s="404"/>
      <c r="AA11" s="404"/>
      <c r="AB11" s="404"/>
      <c r="AC11" s="404"/>
      <c r="AD11" s="405"/>
      <c r="AE11" s="45"/>
      <c r="AF11" s="45"/>
      <c r="AG11" s="26"/>
      <c r="AH11" s="390" t="str">
        <f>IF(H11="","※屋号は必須項目です。","")</f>
        <v>※屋号は必須項目です。</v>
      </c>
      <c r="AI11" s="392"/>
      <c r="AJ11" s="392"/>
      <c r="AK11" s="392"/>
      <c r="AL11" s="392"/>
      <c r="AM11" s="392"/>
      <c r="AN11" s="392"/>
      <c r="AO11" s="392"/>
      <c r="AP11" s="392"/>
      <c r="AQ11" s="392"/>
      <c r="AR11" s="392"/>
      <c r="AS11" s="26"/>
      <c r="AT11" s="26"/>
      <c r="AU11" s="26"/>
      <c r="AV11" s="26"/>
      <c r="AW11" s="26"/>
      <c r="AX11" s="25"/>
    </row>
    <row r="12" spans="1:50" ht="15" customHeight="1" x14ac:dyDescent="0.4">
      <c r="A12" s="45"/>
      <c r="B12" s="52"/>
      <c r="C12" s="25"/>
      <c r="D12" s="25"/>
      <c r="E12" s="25"/>
      <c r="F12" s="25"/>
      <c r="G12" s="25"/>
      <c r="H12" s="407"/>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0"/>
      <c r="AK12" s="420"/>
      <c r="AL12" s="420"/>
      <c r="AM12" s="420"/>
      <c r="AN12" s="420"/>
      <c r="AO12" s="420"/>
      <c r="AP12" s="45"/>
      <c r="AQ12" s="45"/>
      <c r="AR12" s="26"/>
      <c r="AS12" s="26"/>
      <c r="AT12" s="26"/>
      <c r="AU12" s="26"/>
      <c r="AV12" s="26"/>
      <c r="AW12" s="26"/>
      <c r="AX12" s="25"/>
    </row>
    <row r="13" spans="1:50" ht="18.75" customHeight="1" x14ac:dyDescent="0.4">
      <c r="A13" s="45"/>
      <c r="B13" s="401" t="s">
        <v>9</v>
      </c>
      <c r="C13" s="402"/>
      <c r="D13" s="402"/>
      <c r="E13" s="402"/>
      <c r="F13" s="402"/>
      <c r="G13" s="45"/>
      <c r="H13" s="403"/>
      <c r="I13" s="404"/>
      <c r="J13" s="404"/>
      <c r="K13" s="404"/>
      <c r="L13" s="404"/>
      <c r="M13" s="404"/>
      <c r="N13" s="404"/>
      <c r="O13" s="404"/>
      <c r="P13" s="404"/>
      <c r="Q13" s="404"/>
      <c r="R13" s="404"/>
      <c r="S13" s="404"/>
      <c r="T13" s="404"/>
      <c r="U13" s="404"/>
      <c r="V13" s="404"/>
      <c r="W13" s="404"/>
      <c r="X13" s="404"/>
      <c r="Y13" s="404"/>
      <c r="Z13" s="404"/>
      <c r="AA13" s="404"/>
      <c r="AB13" s="404"/>
      <c r="AC13" s="404"/>
      <c r="AD13" s="405"/>
      <c r="AE13" s="45"/>
      <c r="AF13" s="45"/>
      <c r="AG13" s="26"/>
      <c r="AH13" s="390" t="str">
        <f>IF(H13="","※代表者名は必須項目です。","")</f>
        <v>※代表者名は必須項目です。</v>
      </c>
      <c r="AI13" s="392"/>
      <c r="AJ13" s="392"/>
      <c r="AK13" s="392"/>
      <c r="AL13" s="392"/>
      <c r="AM13" s="392"/>
      <c r="AN13" s="392"/>
      <c r="AO13" s="392"/>
      <c r="AP13" s="392"/>
      <c r="AQ13" s="392"/>
      <c r="AR13" s="392"/>
      <c r="AS13" s="26"/>
      <c r="AT13" s="26"/>
      <c r="AU13" s="26"/>
      <c r="AV13" s="26"/>
      <c r="AW13" s="26"/>
      <c r="AX13" s="25"/>
    </row>
    <row r="14" spans="1:50" ht="15" customHeight="1" x14ac:dyDescent="0.4">
      <c r="A14" s="45"/>
      <c r="B14" s="52"/>
      <c r="C14" s="52"/>
      <c r="D14" s="52"/>
      <c r="E14" s="52"/>
      <c r="F14" s="52"/>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26"/>
      <c r="AS14" s="26"/>
      <c r="AT14" s="26"/>
      <c r="AU14" s="26"/>
      <c r="AV14" s="26"/>
      <c r="AW14" s="26"/>
      <c r="AX14" s="25"/>
    </row>
    <row r="15" spans="1:50" ht="18.75" customHeight="1" x14ac:dyDescent="0.4">
      <c r="A15" s="45"/>
      <c r="B15" s="401" t="s">
        <v>25</v>
      </c>
      <c r="C15" s="402"/>
      <c r="D15" s="402"/>
      <c r="E15" s="402"/>
      <c r="F15" s="402"/>
      <c r="G15" s="45"/>
      <c r="H15" s="403"/>
      <c r="I15" s="404"/>
      <c r="J15" s="404"/>
      <c r="K15" s="404"/>
      <c r="L15" s="404"/>
      <c r="M15" s="404"/>
      <c r="N15" s="404"/>
      <c r="O15" s="404"/>
      <c r="P15" s="405"/>
      <c r="Q15" s="45"/>
      <c r="R15" s="324" t="s">
        <v>39</v>
      </c>
      <c r="S15" s="392"/>
      <c r="T15" s="392"/>
      <c r="U15" s="392"/>
      <c r="V15" s="392"/>
      <c r="W15" s="392"/>
      <c r="X15" s="392"/>
      <c r="Y15" s="392"/>
      <c r="Z15" s="392"/>
      <c r="AA15" s="392"/>
      <c r="AB15" s="392"/>
      <c r="AC15" s="392"/>
      <c r="AD15" s="45"/>
      <c r="AE15" s="45"/>
      <c r="AF15" s="45"/>
      <c r="AG15" s="45"/>
      <c r="AH15" s="390" t="str">
        <f>IF(H15="","※業種は必須項目です。","")</f>
        <v>※業種は必須項目です。</v>
      </c>
      <c r="AI15" s="391"/>
      <c r="AJ15" s="391"/>
      <c r="AK15" s="391"/>
      <c r="AL15" s="391"/>
      <c r="AM15" s="391"/>
      <c r="AN15" s="391"/>
      <c r="AO15" s="391"/>
      <c r="AP15" s="391"/>
      <c r="AQ15" s="391"/>
      <c r="AR15" s="392"/>
      <c r="AS15" s="392"/>
      <c r="AT15" s="392"/>
      <c r="AU15" s="392"/>
      <c r="AV15" s="392"/>
      <c r="AW15" s="392"/>
      <c r="AX15" s="25"/>
    </row>
    <row r="16" spans="1:50" ht="15" customHeight="1" x14ac:dyDescent="0.4">
      <c r="A16" s="45"/>
      <c r="B16" s="52"/>
      <c r="C16" s="52"/>
      <c r="D16" s="52"/>
      <c r="E16" s="52"/>
      <c r="F16" s="52"/>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26"/>
      <c r="AS16" s="26"/>
      <c r="AT16" s="26"/>
      <c r="AU16" s="26"/>
      <c r="AV16" s="26"/>
      <c r="AW16" s="26"/>
      <c r="AX16" s="25"/>
    </row>
    <row r="17" spans="1:50" ht="18.75" customHeight="1" x14ac:dyDescent="0.4">
      <c r="A17" s="45"/>
      <c r="B17" s="401" t="s">
        <v>26</v>
      </c>
      <c r="C17" s="402"/>
      <c r="D17" s="402"/>
      <c r="E17" s="402"/>
      <c r="F17" s="402"/>
      <c r="G17" s="45"/>
      <c r="H17" s="417"/>
      <c r="I17" s="418"/>
      <c r="J17" s="418"/>
      <c r="K17" s="418"/>
      <c r="L17" s="419"/>
      <c r="M17" s="53" t="s">
        <v>27</v>
      </c>
      <c r="N17" s="45"/>
      <c r="O17" s="324" t="s">
        <v>40</v>
      </c>
      <c r="P17" s="392"/>
      <c r="Q17" s="392"/>
      <c r="R17" s="392"/>
      <c r="S17" s="392"/>
      <c r="T17" s="392"/>
      <c r="U17" s="392"/>
      <c r="V17" s="392"/>
      <c r="W17" s="392"/>
      <c r="X17" s="392"/>
      <c r="Y17" s="392"/>
      <c r="Z17" s="392"/>
      <c r="AA17" s="392"/>
      <c r="AB17" s="392"/>
      <c r="AC17" s="45"/>
      <c r="AD17" s="45"/>
      <c r="AE17" s="45"/>
      <c r="AF17" s="45"/>
      <c r="AG17" s="45"/>
      <c r="AH17" s="390" t="str">
        <f>IF(H17="","※従業員数は必須項目です。","")</f>
        <v>※従業員数は必須項目です。</v>
      </c>
      <c r="AI17" s="391"/>
      <c r="AJ17" s="391"/>
      <c r="AK17" s="391"/>
      <c r="AL17" s="391"/>
      <c r="AM17" s="391"/>
      <c r="AN17" s="391"/>
      <c r="AO17" s="391"/>
      <c r="AP17" s="391"/>
      <c r="AQ17" s="391"/>
      <c r="AR17" s="392"/>
      <c r="AS17" s="392"/>
      <c r="AT17" s="392"/>
      <c r="AU17" s="392"/>
      <c r="AV17" s="392"/>
      <c r="AW17" s="392"/>
      <c r="AX17" s="25"/>
    </row>
    <row r="18" spans="1:50" ht="15" customHeight="1" x14ac:dyDescent="0.4">
      <c r="A18" s="45"/>
      <c r="B18" s="52"/>
      <c r="C18" s="52"/>
      <c r="D18" s="52"/>
      <c r="E18" s="52"/>
      <c r="F18" s="52"/>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26"/>
      <c r="AS18" s="26"/>
      <c r="AT18" s="26"/>
      <c r="AU18" s="26"/>
      <c r="AV18" s="26"/>
      <c r="AW18" s="26"/>
      <c r="AX18" s="25"/>
    </row>
    <row r="19" spans="1:50" ht="18.75" customHeight="1" x14ac:dyDescent="0.4">
      <c r="A19" s="45"/>
      <c r="B19" s="401" t="s">
        <v>6</v>
      </c>
      <c r="C19" s="402"/>
      <c r="D19" s="402"/>
      <c r="E19" s="402"/>
      <c r="F19" s="402"/>
      <c r="G19" s="45"/>
      <c r="H19" s="401" t="s">
        <v>11</v>
      </c>
      <c r="I19" s="402"/>
      <c r="J19" s="402"/>
      <c r="K19" s="402"/>
      <c r="L19" s="45"/>
      <c r="M19" s="403"/>
      <c r="N19" s="404"/>
      <c r="O19" s="404"/>
      <c r="P19" s="404"/>
      <c r="Q19" s="404"/>
      <c r="R19" s="404"/>
      <c r="S19" s="404"/>
      <c r="T19" s="404"/>
      <c r="U19" s="404"/>
      <c r="V19" s="404"/>
      <c r="W19" s="404"/>
      <c r="X19" s="404"/>
      <c r="Y19" s="404"/>
      <c r="Z19" s="404"/>
      <c r="AA19" s="404"/>
      <c r="AB19" s="404"/>
      <c r="AC19" s="404"/>
      <c r="AD19" s="405"/>
      <c r="AE19" s="45"/>
      <c r="AF19" s="45"/>
      <c r="AG19" s="45"/>
      <c r="AH19" s="390" t="str">
        <f>IF(M19="","※発行責任者の氏名は必須項目です。","")</f>
        <v>※発行責任者の氏名は必須項目です。</v>
      </c>
      <c r="AI19" s="391"/>
      <c r="AJ19" s="391"/>
      <c r="AK19" s="391"/>
      <c r="AL19" s="391"/>
      <c r="AM19" s="391"/>
      <c r="AN19" s="391"/>
      <c r="AO19" s="391"/>
      <c r="AP19" s="391"/>
      <c r="AQ19" s="391"/>
      <c r="AR19" s="392"/>
      <c r="AS19" s="392"/>
      <c r="AT19" s="392"/>
      <c r="AU19" s="392"/>
      <c r="AV19" s="392"/>
      <c r="AW19" s="26"/>
      <c r="AX19" s="25"/>
    </row>
    <row r="20" spans="1:50" ht="15" customHeight="1" x14ac:dyDescent="0.4">
      <c r="A20" s="45"/>
      <c r="B20" s="52"/>
      <c r="C20" s="25"/>
      <c r="D20" s="25"/>
      <c r="E20" s="25"/>
      <c r="F20" s="25"/>
      <c r="G20" s="25"/>
      <c r="H20" s="81"/>
      <c r="I20" s="82"/>
      <c r="J20" s="82"/>
      <c r="K20" s="82"/>
      <c r="L20" s="82"/>
      <c r="M20" s="393" t="s">
        <v>99</v>
      </c>
      <c r="N20" s="394"/>
      <c r="O20" s="394"/>
      <c r="P20" s="394"/>
      <c r="Q20" s="394"/>
      <c r="R20" s="394"/>
      <c r="S20" s="394"/>
      <c r="T20" s="394"/>
      <c r="U20" s="394"/>
      <c r="V20" s="394"/>
      <c r="W20" s="394"/>
      <c r="X20" s="82"/>
      <c r="Y20" s="82"/>
      <c r="Z20" s="82"/>
      <c r="AA20" s="82"/>
      <c r="AB20" s="82"/>
      <c r="AC20" s="82"/>
      <c r="AD20" s="82"/>
      <c r="AE20" s="82"/>
      <c r="AF20" s="82"/>
      <c r="AG20" s="82"/>
      <c r="AH20" s="82"/>
      <c r="AI20" s="82"/>
      <c r="AJ20" s="82"/>
      <c r="AK20" s="82"/>
      <c r="AL20" s="82"/>
      <c r="AM20" s="82"/>
      <c r="AN20" s="82"/>
      <c r="AO20" s="82"/>
      <c r="AP20" s="45"/>
      <c r="AQ20" s="45"/>
      <c r="AR20" s="26"/>
      <c r="AS20" s="26"/>
      <c r="AT20" s="26"/>
      <c r="AU20" s="26"/>
      <c r="AV20" s="26"/>
      <c r="AW20" s="26"/>
      <c r="AX20" s="25"/>
    </row>
    <row r="21" spans="1:50" ht="3" customHeight="1" x14ac:dyDescent="0.4">
      <c r="A21" s="45"/>
      <c r="B21" s="45"/>
      <c r="C21" s="45"/>
      <c r="D21" s="45"/>
      <c r="E21" s="45"/>
      <c r="F21" s="45"/>
      <c r="G21" s="45"/>
      <c r="H21" s="52"/>
      <c r="I21" s="52"/>
      <c r="J21" s="52"/>
      <c r="K21" s="52"/>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26"/>
      <c r="AS21" s="26"/>
      <c r="AT21" s="26"/>
      <c r="AU21" s="26"/>
      <c r="AV21" s="26"/>
      <c r="AW21" s="26"/>
      <c r="AX21" s="25"/>
    </row>
    <row r="22" spans="1:50" ht="18.75" customHeight="1" x14ac:dyDescent="0.4">
      <c r="A22" s="45"/>
      <c r="B22" s="45"/>
      <c r="C22" s="45"/>
      <c r="D22" s="45"/>
      <c r="E22" s="45"/>
      <c r="F22" s="45"/>
      <c r="G22" s="45"/>
      <c r="H22" s="401" t="s">
        <v>12</v>
      </c>
      <c r="I22" s="402"/>
      <c r="J22" s="402"/>
      <c r="K22" s="402"/>
      <c r="L22" s="45"/>
      <c r="M22" s="398"/>
      <c r="N22" s="399"/>
      <c r="O22" s="399"/>
      <c r="P22" s="399"/>
      <c r="Q22" s="399"/>
      <c r="R22" s="399"/>
      <c r="S22" s="399"/>
      <c r="T22" s="399"/>
      <c r="U22" s="399"/>
      <c r="V22" s="399"/>
      <c r="W22" s="399"/>
      <c r="X22" s="399"/>
      <c r="Y22" s="399"/>
      <c r="Z22" s="399"/>
      <c r="AA22" s="399"/>
      <c r="AB22" s="399"/>
      <c r="AC22" s="399"/>
      <c r="AD22" s="400"/>
      <c r="AE22" s="45"/>
      <c r="AF22" s="45"/>
      <c r="AG22" s="45"/>
      <c r="AH22" s="390" t="str">
        <f>IF(M22="","※発行責任者の電子メールが未入力です。","")</f>
        <v>※発行責任者の電子メールが未入力です。</v>
      </c>
      <c r="AI22" s="391"/>
      <c r="AJ22" s="391"/>
      <c r="AK22" s="391"/>
      <c r="AL22" s="391"/>
      <c r="AM22" s="391"/>
      <c r="AN22" s="391"/>
      <c r="AO22" s="391"/>
      <c r="AP22" s="391"/>
      <c r="AQ22" s="391"/>
      <c r="AR22" s="392"/>
      <c r="AS22" s="392"/>
      <c r="AT22" s="392"/>
      <c r="AU22" s="392"/>
      <c r="AV22" s="392"/>
      <c r="AW22" s="392"/>
      <c r="AX22" s="25"/>
    </row>
    <row r="23" spans="1:50" ht="15" customHeight="1" x14ac:dyDescent="0.4">
      <c r="A23" s="45"/>
      <c r="B23" s="45"/>
      <c r="C23" s="45"/>
      <c r="D23" s="45"/>
      <c r="E23" s="45"/>
      <c r="F23" s="45"/>
      <c r="G23" s="45"/>
      <c r="H23" s="52"/>
      <c r="I23" s="52"/>
      <c r="J23" s="52"/>
      <c r="K23" s="52"/>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26"/>
      <c r="AS23" s="26"/>
      <c r="AT23" s="26"/>
      <c r="AU23" s="26"/>
      <c r="AV23" s="26"/>
      <c r="AW23" s="26"/>
      <c r="AX23" s="25"/>
    </row>
    <row r="24" spans="1:50" ht="18.75" customHeight="1" x14ac:dyDescent="0.4">
      <c r="A24" s="45"/>
      <c r="B24" s="45"/>
      <c r="C24" s="45"/>
      <c r="D24" s="45"/>
      <c r="E24" s="45"/>
      <c r="F24" s="45"/>
      <c r="G24" s="45"/>
      <c r="H24" s="401" t="s">
        <v>5</v>
      </c>
      <c r="I24" s="402"/>
      <c r="J24" s="402"/>
      <c r="K24" s="402"/>
      <c r="L24" s="45"/>
      <c r="M24" s="395"/>
      <c r="N24" s="396"/>
      <c r="O24" s="396"/>
      <c r="P24" s="396"/>
      <c r="Q24" s="396"/>
      <c r="R24" s="396"/>
      <c r="S24" s="396"/>
      <c r="T24" s="396"/>
      <c r="U24" s="396"/>
      <c r="V24" s="396"/>
      <c r="W24" s="396"/>
      <c r="X24" s="396"/>
      <c r="Y24" s="396"/>
      <c r="Z24" s="396"/>
      <c r="AA24" s="396"/>
      <c r="AB24" s="396"/>
      <c r="AC24" s="396"/>
      <c r="AD24" s="397"/>
      <c r="AE24" s="45"/>
      <c r="AF24" s="45"/>
      <c r="AG24" s="45"/>
      <c r="AH24" s="390" t="str">
        <f>IF(M24="","※発行責任者の電話番号は必須項目です。","")</f>
        <v>※発行責任者の電話番号は必須項目です。</v>
      </c>
      <c r="AI24" s="391"/>
      <c r="AJ24" s="391"/>
      <c r="AK24" s="391"/>
      <c r="AL24" s="391"/>
      <c r="AM24" s="391"/>
      <c r="AN24" s="391"/>
      <c r="AO24" s="391"/>
      <c r="AP24" s="391"/>
      <c r="AQ24" s="391"/>
      <c r="AR24" s="392"/>
      <c r="AS24" s="392"/>
      <c r="AT24" s="392"/>
      <c r="AU24" s="392"/>
      <c r="AV24" s="392"/>
      <c r="AW24" s="392"/>
      <c r="AX24" s="25"/>
    </row>
    <row r="25" spans="1:50" ht="15" customHeight="1" x14ac:dyDescent="0.4">
      <c r="A25" s="45"/>
      <c r="B25" s="45"/>
      <c r="C25" s="45"/>
      <c r="D25" s="45"/>
      <c r="E25" s="45"/>
      <c r="F25" s="45"/>
      <c r="G25" s="45"/>
      <c r="H25" s="52"/>
      <c r="I25" s="52"/>
      <c r="J25" s="52"/>
      <c r="K25" s="52"/>
      <c r="L25" s="45"/>
      <c r="M25" s="389" t="s">
        <v>175</v>
      </c>
      <c r="N25" s="281"/>
      <c r="O25" s="281"/>
      <c r="P25" s="281"/>
      <c r="Q25" s="281"/>
      <c r="R25" s="281"/>
      <c r="S25" s="281"/>
      <c r="T25" s="281"/>
      <c r="U25" s="281"/>
      <c r="V25" s="281"/>
      <c r="W25" s="281"/>
      <c r="X25" s="281"/>
      <c r="Y25" s="281"/>
      <c r="Z25" s="281"/>
      <c r="AA25" s="281"/>
      <c r="AB25" s="281"/>
      <c r="AC25" s="281"/>
      <c r="AD25" s="281"/>
      <c r="AE25" s="281"/>
      <c r="AF25" s="33"/>
      <c r="AG25" s="33"/>
      <c r="AH25" s="33"/>
      <c r="AI25" s="33"/>
      <c r="AJ25" s="33"/>
      <c r="AK25" s="33"/>
      <c r="AL25" s="45"/>
      <c r="AM25" s="45"/>
      <c r="AN25" s="45"/>
      <c r="AO25" s="45"/>
      <c r="AP25" s="45"/>
      <c r="AQ25" s="45"/>
      <c r="AR25" s="26"/>
      <c r="AS25" s="26"/>
      <c r="AT25" s="26"/>
      <c r="AU25" s="26"/>
      <c r="AV25" s="26"/>
      <c r="AW25" s="26"/>
      <c r="AX25" s="25"/>
    </row>
    <row r="26" spans="1:50" ht="3" customHeight="1" x14ac:dyDescent="0.4">
      <c r="A26" s="45"/>
      <c r="B26" s="45"/>
      <c r="C26" s="45"/>
      <c r="D26" s="45"/>
      <c r="E26" s="45"/>
      <c r="F26" s="45"/>
      <c r="G26" s="45"/>
      <c r="H26" s="52"/>
      <c r="I26" s="52"/>
      <c r="J26" s="52"/>
      <c r="K26" s="52"/>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26"/>
      <c r="AS26" s="26"/>
      <c r="AT26" s="26"/>
      <c r="AU26" s="26"/>
      <c r="AV26" s="26"/>
      <c r="AW26" s="26"/>
      <c r="AX26" s="25"/>
    </row>
    <row r="27" spans="1:50" ht="18.75" customHeight="1" x14ac:dyDescent="0.4">
      <c r="A27" s="45"/>
      <c r="B27" s="401" t="s">
        <v>22</v>
      </c>
      <c r="C27" s="402"/>
      <c r="D27" s="402"/>
      <c r="E27" s="402"/>
      <c r="F27" s="402"/>
      <c r="G27" s="45"/>
      <c r="H27" s="401" t="s">
        <v>11</v>
      </c>
      <c r="I27" s="402"/>
      <c r="J27" s="402"/>
      <c r="K27" s="402"/>
      <c r="L27" s="45"/>
      <c r="M27" s="403"/>
      <c r="N27" s="404"/>
      <c r="O27" s="404"/>
      <c r="P27" s="404"/>
      <c r="Q27" s="404"/>
      <c r="R27" s="404"/>
      <c r="S27" s="404"/>
      <c r="T27" s="404"/>
      <c r="U27" s="404"/>
      <c r="V27" s="404"/>
      <c r="W27" s="404"/>
      <c r="X27" s="404"/>
      <c r="Y27" s="404"/>
      <c r="Z27" s="404"/>
      <c r="AA27" s="404"/>
      <c r="AB27" s="404"/>
      <c r="AC27" s="404"/>
      <c r="AD27" s="405"/>
      <c r="AE27" s="45"/>
      <c r="AF27" s="45"/>
      <c r="AG27" s="45"/>
      <c r="AH27" s="390" t="str">
        <f>IF(M27="","※担当者の氏名は必須項目です。","")</f>
        <v>※担当者の氏名は必須項目です。</v>
      </c>
      <c r="AI27" s="391"/>
      <c r="AJ27" s="391"/>
      <c r="AK27" s="391"/>
      <c r="AL27" s="391"/>
      <c r="AM27" s="391"/>
      <c r="AN27" s="391"/>
      <c r="AO27" s="391"/>
      <c r="AP27" s="391"/>
      <c r="AQ27" s="391"/>
      <c r="AR27" s="392"/>
      <c r="AS27" s="392"/>
      <c r="AT27" s="392"/>
      <c r="AU27" s="392"/>
      <c r="AV27" s="392"/>
      <c r="AW27" s="26"/>
      <c r="AX27" s="25"/>
    </row>
    <row r="28" spans="1:50" ht="15" customHeight="1" x14ac:dyDescent="0.4">
      <c r="A28" s="45"/>
      <c r="B28" s="415" t="s">
        <v>100</v>
      </c>
      <c r="C28" s="416"/>
      <c r="D28" s="416"/>
      <c r="E28" s="416"/>
      <c r="F28" s="416"/>
      <c r="G28" s="25"/>
      <c r="H28" s="81"/>
      <c r="I28" s="82"/>
      <c r="J28" s="82"/>
      <c r="K28" s="82"/>
      <c r="L28" s="82"/>
      <c r="M28" s="393" t="s">
        <v>99</v>
      </c>
      <c r="N28" s="394"/>
      <c r="O28" s="394"/>
      <c r="P28" s="394"/>
      <c r="Q28" s="394"/>
      <c r="R28" s="394"/>
      <c r="S28" s="394"/>
      <c r="T28" s="394"/>
      <c r="U28" s="394"/>
      <c r="V28" s="394"/>
      <c r="W28" s="394"/>
      <c r="X28" s="82"/>
      <c r="Y28" s="82"/>
      <c r="Z28" s="82"/>
      <c r="AA28" s="82"/>
      <c r="AB28" s="82"/>
      <c r="AC28" s="82"/>
      <c r="AD28" s="82"/>
      <c r="AE28" s="82"/>
      <c r="AF28" s="82"/>
      <c r="AG28" s="82"/>
      <c r="AH28" s="82"/>
      <c r="AI28" s="82"/>
      <c r="AJ28" s="82"/>
      <c r="AK28" s="82"/>
      <c r="AL28" s="82"/>
      <c r="AM28" s="82"/>
      <c r="AN28" s="82"/>
      <c r="AO28" s="82"/>
      <c r="AP28" s="45"/>
      <c r="AQ28" s="45"/>
      <c r="AR28" s="26"/>
      <c r="AS28" s="26"/>
      <c r="AT28" s="26"/>
      <c r="AU28" s="26"/>
      <c r="AV28" s="26"/>
      <c r="AW28" s="26"/>
      <c r="AX28" s="25"/>
    </row>
    <row r="29" spans="1:50" ht="3" customHeight="1" x14ac:dyDescent="0.4">
      <c r="A29" s="45"/>
      <c r="B29" s="416"/>
      <c r="C29" s="416"/>
      <c r="D29" s="416"/>
      <c r="E29" s="416"/>
      <c r="F29" s="416"/>
      <c r="G29" s="45"/>
      <c r="H29" s="52"/>
      <c r="I29" s="52"/>
      <c r="J29" s="52"/>
      <c r="K29" s="52"/>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26"/>
      <c r="AS29" s="26"/>
      <c r="AT29" s="26"/>
      <c r="AU29" s="26"/>
      <c r="AV29" s="26"/>
      <c r="AW29" s="26"/>
      <c r="AX29" s="25"/>
    </row>
    <row r="30" spans="1:50" ht="18.75" customHeight="1" x14ac:dyDescent="0.4">
      <c r="A30" s="45"/>
      <c r="B30" s="416"/>
      <c r="C30" s="416"/>
      <c r="D30" s="416"/>
      <c r="E30" s="416"/>
      <c r="F30" s="416"/>
      <c r="G30" s="45"/>
      <c r="H30" s="401" t="s">
        <v>12</v>
      </c>
      <c r="I30" s="401"/>
      <c r="J30" s="401"/>
      <c r="K30" s="401"/>
      <c r="L30" s="45"/>
      <c r="M30" s="398"/>
      <c r="N30" s="399"/>
      <c r="O30" s="399"/>
      <c r="P30" s="399"/>
      <c r="Q30" s="399"/>
      <c r="R30" s="399"/>
      <c r="S30" s="399"/>
      <c r="T30" s="399"/>
      <c r="U30" s="399"/>
      <c r="V30" s="399"/>
      <c r="W30" s="399"/>
      <c r="X30" s="399"/>
      <c r="Y30" s="399"/>
      <c r="Z30" s="399"/>
      <c r="AA30" s="399"/>
      <c r="AB30" s="399"/>
      <c r="AC30" s="399"/>
      <c r="AD30" s="400"/>
      <c r="AE30" s="45"/>
      <c r="AF30" s="45"/>
      <c r="AG30" s="45"/>
      <c r="AH30" s="390" t="str">
        <f>IF(M30="","※担当者の電子メールが未入力です。","")</f>
        <v>※担当者の電子メールが未入力です。</v>
      </c>
      <c r="AI30" s="390"/>
      <c r="AJ30" s="390"/>
      <c r="AK30" s="390"/>
      <c r="AL30" s="390"/>
      <c r="AM30" s="390"/>
      <c r="AN30" s="390"/>
      <c r="AO30" s="390"/>
      <c r="AP30" s="390"/>
      <c r="AQ30" s="390"/>
      <c r="AR30" s="390"/>
      <c r="AS30" s="390"/>
      <c r="AT30" s="390"/>
      <c r="AU30" s="390"/>
      <c r="AV30" s="390"/>
      <c r="AW30" s="390"/>
      <c r="AX30" s="25"/>
    </row>
    <row r="31" spans="1:50" ht="15" customHeight="1" x14ac:dyDescent="0.4">
      <c r="A31" s="45"/>
      <c r="B31" s="416"/>
      <c r="C31" s="416"/>
      <c r="D31" s="416"/>
      <c r="E31" s="416"/>
      <c r="F31" s="416"/>
      <c r="G31" s="45"/>
      <c r="H31" s="52"/>
      <c r="I31" s="52"/>
      <c r="J31" s="52"/>
      <c r="K31" s="52"/>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6"/>
      <c r="AS31" s="26"/>
      <c r="AT31" s="26"/>
      <c r="AU31" s="26"/>
      <c r="AV31" s="26"/>
      <c r="AW31" s="26"/>
      <c r="AX31" s="25"/>
    </row>
    <row r="32" spans="1:50" ht="18.75" customHeight="1" x14ac:dyDescent="0.4">
      <c r="A32" s="45"/>
      <c r="B32" s="416"/>
      <c r="C32" s="416"/>
      <c r="D32" s="416"/>
      <c r="E32" s="416"/>
      <c r="F32" s="416"/>
      <c r="G32" s="45"/>
      <c r="H32" s="401" t="s">
        <v>5</v>
      </c>
      <c r="I32" s="402"/>
      <c r="J32" s="402"/>
      <c r="K32" s="402"/>
      <c r="L32" s="45"/>
      <c r="M32" s="395"/>
      <c r="N32" s="396"/>
      <c r="O32" s="396"/>
      <c r="P32" s="396"/>
      <c r="Q32" s="396"/>
      <c r="R32" s="396"/>
      <c r="S32" s="396"/>
      <c r="T32" s="396"/>
      <c r="U32" s="396"/>
      <c r="V32" s="396"/>
      <c r="W32" s="396"/>
      <c r="X32" s="396"/>
      <c r="Y32" s="396"/>
      <c r="Z32" s="396"/>
      <c r="AA32" s="396"/>
      <c r="AB32" s="396"/>
      <c r="AC32" s="396"/>
      <c r="AD32" s="397"/>
      <c r="AE32" s="45"/>
      <c r="AF32" s="45"/>
      <c r="AG32" s="45"/>
      <c r="AH32" s="390" t="str">
        <f>IF(M32="","※担当者の電話番号は必須項目です。","")</f>
        <v>※担当者の電話番号は必須項目です。</v>
      </c>
      <c r="AI32" s="391"/>
      <c r="AJ32" s="391"/>
      <c r="AK32" s="391"/>
      <c r="AL32" s="391"/>
      <c r="AM32" s="391"/>
      <c r="AN32" s="391"/>
      <c r="AO32" s="391"/>
      <c r="AP32" s="391"/>
      <c r="AQ32" s="391"/>
      <c r="AR32" s="392"/>
      <c r="AS32" s="392"/>
      <c r="AT32" s="392"/>
      <c r="AU32" s="392"/>
      <c r="AV32" s="392"/>
      <c r="AW32" s="392"/>
      <c r="AX32" s="25"/>
    </row>
    <row r="33" spans="1:50" ht="15" customHeight="1" x14ac:dyDescent="0.4">
      <c r="A33" s="45"/>
      <c r="B33" s="45"/>
      <c r="C33" s="45"/>
      <c r="D33" s="45"/>
      <c r="E33" s="45"/>
      <c r="F33" s="45"/>
      <c r="G33" s="45"/>
      <c r="H33" s="45"/>
      <c r="I33" s="54"/>
      <c r="J33" s="54"/>
      <c r="K33" s="54"/>
      <c r="L33" s="45"/>
      <c r="M33" s="389" t="s">
        <v>176</v>
      </c>
      <c r="N33" s="281"/>
      <c r="O33" s="281"/>
      <c r="P33" s="281"/>
      <c r="Q33" s="281"/>
      <c r="R33" s="281"/>
      <c r="S33" s="281"/>
      <c r="T33" s="281"/>
      <c r="U33" s="281"/>
      <c r="V33" s="281"/>
      <c r="W33" s="281"/>
      <c r="X33" s="281"/>
      <c r="Y33" s="281"/>
      <c r="Z33" s="281"/>
      <c r="AA33" s="281"/>
      <c r="AB33" s="281"/>
      <c r="AC33" s="281"/>
      <c r="AD33" s="281"/>
      <c r="AE33" s="281"/>
      <c r="AF33" s="33"/>
      <c r="AG33" s="33"/>
      <c r="AH33" s="33"/>
      <c r="AI33" s="33"/>
      <c r="AJ33" s="33"/>
      <c r="AK33" s="33"/>
      <c r="AL33" s="56"/>
      <c r="AM33" s="56"/>
      <c r="AN33" s="56"/>
      <c r="AO33" s="56"/>
      <c r="AP33" s="56"/>
      <c r="AQ33" s="56"/>
      <c r="AR33" s="48"/>
      <c r="AS33" s="48"/>
      <c r="AT33" s="48"/>
      <c r="AU33" s="48"/>
      <c r="AV33" s="48"/>
      <c r="AW33" s="48"/>
      <c r="AX33" s="25"/>
    </row>
    <row r="34" spans="1:50" ht="18.75" customHeight="1" x14ac:dyDescent="0.4">
      <c r="A34" s="45"/>
      <c r="B34" s="45"/>
      <c r="C34" s="45"/>
      <c r="D34" s="45"/>
      <c r="E34" s="45"/>
      <c r="F34" s="45"/>
      <c r="G34" s="45"/>
      <c r="H34" s="45"/>
      <c r="I34" s="54"/>
      <c r="J34" s="54"/>
      <c r="K34" s="54"/>
      <c r="L34" s="45"/>
      <c r="M34" s="88"/>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56"/>
      <c r="AM34" s="56"/>
      <c r="AN34" s="56"/>
      <c r="AO34" s="56"/>
      <c r="AP34" s="56"/>
      <c r="AQ34" s="56"/>
      <c r="AR34" s="48"/>
      <c r="AS34" s="48"/>
      <c r="AT34" s="48"/>
      <c r="AU34" s="48"/>
      <c r="AV34" s="48"/>
      <c r="AW34" s="48"/>
      <c r="AX34" s="25"/>
    </row>
    <row r="35" spans="1:50" ht="18.75" customHeight="1" x14ac:dyDescent="0.4">
      <c r="A35" s="45"/>
      <c r="B35" s="45"/>
      <c r="C35" s="45"/>
      <c r="D35" s="45"/>
      <c r="E35" s="45"/>
      <c r="F35" s="45"/>
      <c r="G35" s="45"/>
      <c r="H35" s="52"/>
      <c r="I35" s="52"/>
      <c r="J35" s="52"/>
      <c r="K35" s="52"/>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26"/>
      <c r="AS35" s="300" t="s">
        <v>108</v>
      </c>
      <c r="AT35" s="386"/>
      <c r="AU35" s="386"/>
      <c r="AV35" s="386"/>
      <c r="AW35" s="386"/>
      <c r="AX35" s="25"/>
    </row>
    <row r="36" spans="1:50" ht="24.75" customHeight="1" x14ac:dyDescent="0.4">
      <c r="A36" s="414" t="s">
        <v>87</v>
      </c>
      <c r="B36" s="281"/>
      <c r="C36" s="281"/>
      <c r="D36" s="281"/>
      <c r="E36" s="281"/>
      <c r="F36" s="281"/>
      <c r="G36" s="281"/>
      <c r="H36" s="281"/>
      <c r="I36" s="281"/>
      <c r="J36" s="281"/>
      <c r="K36" s="281"/>
      <c r="L36" s="281"/>
      <c r="M36" s="281"/>
      <c r="N36" s="281"/>
      <c r="O36" s="281"/>
      <c r="P36" s="281"/>
      <c r="Q36" s="413" t="s">
        <v>157</v>
      </c>
      <c r="R36" s="281"/>
      <c r="S36" s="281"/>
      <c r="T36" s="281"/>
      <c r="U36" s="281"/>
      <c r="V36" s="281"/>
      <c r="W36" s="35"/>
      <c r="X36" s="35"/>
      <c r="Y36" s="35"/>
      <c r="Z36" s="35"/>
      <c r="AA36" s="35"/>
      <c r="AB36" s="35"/>
      <c r="AC36" s="35"/>
      <c r="AD36" s="35"/>
      <c r="AE36" s="35"/>
      <c r="AF36" s="35"/>
      <c r="AG36" s="35"/>
      <c r="AH36" s="35"/>
      <c r="AI36" s="35"/>
      <c r="AJ36" s="35"/>
      <c r="AK36" s="35"/>
      <c r="AL36" s="35"/>
      <c r="AM36" s="35"/>
      <c r="AN36" s="35"/>
      <c r="AO36" s="35"/>
      <c r="AP36" s="35"/>
      <c r="AQ36" s="35"/>
      <c r="AR36" s="25"/>
      <c r="AS36" s="386"/>
      <c r="AT36" s="386"/>
      <c r="AU36" s="386"/>
      <c r="AV36" s="386"/>
      <c r="AW36" s="386"/>
      <c r="AX36" s="25"/>
    </row>
    <row r="37" spans="1:50" ht="18.75" customHeight="1" x14ac:dyDescent="0.4">
      <c r="A37" s="43"/>
      <c r="B37" s="296" t="str">
        <f>IF(AND(AD39="",AD41="",AD43="",AD45="",AD48="",AD51=""),"","※未入力の必須目があります。")</f>
        <v>※未入力の必須目があります。</v>
      </c>
      <c r="C37" s="296"/>
      <c r="D37" s="296"/>
      <c r="E37" s="296"/>
      <c r="F37" s="296"/>
      <c r="G37" s="296"/>
      <c r="H37" s="296"/>
      <c r="I37" s="296"/>
      <c r="J37" s="296"/>
      <c r="K37" s="296"/>
      <c r="L37" s="296"/>
      <c r="M37" s="296"/>
      <c r="N37" s="296"/>
      <c r="O37" s="296"/>
      <c r="P37" s="296"/>
      <c r="Q37" s="297"/>
      <c r="R37" s="297"/>
      <c r="S37" s="297"/>
      <c r="T37" s="43"/>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25"/>
      <c r="AS37" s="25"/>
      <c r="AT37" s="25"/>
      <c r="AU37" s="25"/>
      <c r="AV37" s="25"/>
      <c r="AW37" s="25"/>
      <c r="AX37" s="25"/>
    </row>
    <row r="38" spans="1:50" ht="18.75" customHeight="1" x14ac:dyDescent="0.4">
      <c r="A38" s="35"/>
      <c r="B38" s="411"/>
      <c r="C38" s="412"/>
      <c r="D38" s="412"/>
      <c r="E38" s="412"/>
      <c r="F38" s="412"/>
      <c r="G38" s="412"/>
      <c r="H38" s="412"/>
      <c r="I38" s="412"/>
      <c r="J38" s="412"/>
      <c r="K38" s="412"/>
      <c r="L38" s="412"/>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25"/>
      <c r="AS38" s="25"/>
      <c r="AT38" s="25"/>
      <c r="AU38" s="25"/>
      <c r="AV38" s="25"/>
      <c r="AW38" s="25"/>
      <c r="AX38" s="25"/>
    </row>
    <row r="39" spans="1:50" ht="18.75" customHeight="1" x14ac:dyDescent="0.4">
      <c r="A39" s="45"/>
      <c r="B39" s="401" t="s">
        <v>14</v>
      </c>
      <c r="C39" s="402"/>
      <c r="D39" s="402"/>
      <c r="E39" s="402"/>
      <c r="F39" s="402"/>
      <c r="G39" s="402"/>
      <c r="H39" s="406"/>
      <c r="I39" s="406"/>
      <c r="J39" s="45"/>
      <c r="K39" s="403"/>
      <c r="L39" s="404"/>
      <c r="M39" s="404"/>
      <c r="N39" s="404"/>
      <c r="O39" s="404"/>
      <c r="P39" s="404"/>
      <c r="Q39" s="404"/>
      <c r="R39" s="404"/>
      <c r="S39" s="404"/>
      <c r="T39" s="404"/>
      <c r="U39" s="404"/>
      <c r="V39" s="404"/>
      <c r="W39" s="404"/>
      <c r="X39" s="404"/>
      <c r="Y39" s="404"/>
      <c r="Z39" s="405"/>
      <c r="AA39" s="45"/>
      <c r="AB39" s="45"/>
      <c r="AC39" s="45"/>
      <c r="AD39" s="390" t="str">
        <f>IF(K39="","※金融機関名は必須項目です。","")</f>
        <v>※金融機関名は必須項目です。</v>
      </c>
      <c r="AE39" s="391"/>
      <c r="AF39" s="391"/>
      <c r="AG39" s="391"/>
      <c r="AH39" s="391"/>
      <c r="AI39" s="391"/>
      <c r="AJ39" s="391"/>
      <c r="AK39" s="391"/>
      <c r="AL39" s="391"/>
      <c r="AM39" s="391"/>
      <c r="AN39" s="45"/>
      <c r="AO39" s="45"/>
      <c r="AP39" s="45"/>
      <c r="AQ39" s="45"/>
      <c r="AR39" s="26"/>
      <c r="AS39" s="26"/>
      <c r="AT39" s="26"/>
      <c r="AU39" s="26"/>
      <c r="AV39" s="26"/>
      <c r="AW39" s="26"/>
      <c r="AX39" s="25"/>
    </row>
    <row r="40" spans="1:50" ht="18.75" customHeight="1" x14ac:dyDescent="0.4">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26"/>
      <c r="AS40" s="26"/>
      <c r="AT40" s="26"/>
      <c r="AU40" s="26"/>
      <c r="AV40" s="26"/>
      <c r="AW40" s="26"/>
      <c r="AX40" s="25"/>
    </row>
    <row r="41" spans="1:50" ht="18.75" customHeight="1" x14ac:dyDescent="0.4">
      <c r="A41" s="45"/>
      <c r="B41" s="401" t="s">
        <v>109</v>
      </c>
      <c r="C41" s="402"/>
      <c r="D41" s="402"/>
      <c r="E41" s="402"/>
      <c r="F41" s="402"/>
      <c r="G41" s="402"/>
      <c r="H41" s="406"/>
      <c r="I41" s="406"/>
      <c r="J41" s="45"/>
      <c r="K41" s="403"/>
      <c r="L41" s="404"/>
      <c r="M41" s="404"/>
      <c r="N41" s="404"/>
      <c r="O41" s="404"/>
      <c r="P41" s="404"/>
      <c r="Q41" s="404"/>
      <c r="R41" s="404"/>
      <c r="S41" s="404"/>
      <c r="T41" s="404"/>
      <c r="U41" s="404"/>
      <c r="V41" s="404"/>
      <c r="W41" s="404"/>
      <c r="X41" s="404"/>
      <c r="Y41" s="404"/>
      <c r="Z41" s="405"/>
      <c r="AA41" s="45"/>
      <c r="AB41" s="45"/>
      <c r="AC41" s="45"/>
      <c r="AD41" s="390" t="str">
        <f>IF(K41="","※本支店名は必須項目です。","")</f>
        <v>※本支店名は必須項目です。</v>
      </c>
      <c r="AE41" s="391"/>
      <c r="AF41" s="391"/>
      <c r="AG41" s="391"/>
      <c r="AH41" s="391"/>
      <c r="AI41" s="391"/>
      <c r="AJ41" s="391"/>
      <c r="AK41" s="391"/>
      <c r="AL41" s="391"/>
      <c r="AM41" s="391"/>
      <c r="AN41" s="45"/>
      <c r="AO41" s="45"/>
      <c r="AP41" s="45"/>
      <c r="AQ41" s="45"/>
      <c r="AR41" s="26"/>
      <c r="AS41" s="26"/>
      <c r="AT41" s="26"/>
      <c r="AU41" s="26"/>
      <c r="AV41" s="26"/>
      <c r="AW41" s="26"/>
      <c r="AX41" s="25"/>
    </row>
    <row r="42" spans="1:50" ht="18.75" customHeight="1" x14ac:dyDescent="0.4">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26"/>
      <c r="AS42" s="26"/>
      <c r="AT42" s="26"/>
      <c r="AU42" s="26"/>
      <c r="AV42" s="26"/>
      <c r="AW42" s="26"/>
      <c r="AX42" s="25"/>
    </row>
    <row r="43" spans="1:50" ht="18.75" customHeight="1" x14ac:dyDescent="0.4">
      <c r="A43" s="45"/>
      <c r="B43" s="401" t="s">
        <v>23</v>
      </c>
      <c r="C43" s="402"/>
      <c r="D43" s="402"/>
      <c r="E43" s="402"/>
      <c r="F43" s="402"/>
      <c r="G43" s="402"/>
      <c r="H43" s="406"/>
      <c r="I43" s="406"/>
      <c r="J43" s="45"/>
      <c r="K43" s="408"/>
      <c r="L43" s="409"/>
      <c r="M43" s="410"/>
      <c r="N43" s="54"/>
      <c r="O43" s="324" t="s">
        <v>39</v>
      </c>
      <c r="P43" s="392"/>
      <c r="Q43" s="392"/>
      <c r="R43" s="392"/>
      <c r="S43" s="392"/>
      <c r="T43" s="392"/>
      <c r="U43" s="392"/>
      <c r="V43" s="392"/>
      <c r="W43" s="392"/>
      <c r="X43" s="392"/>
      <c r="Y43" s="392"/>
      <c r="Z43" s="392"/>
      <c r="AA43" s="45"/>
      <c r="AB43" s="45"/>
      <c r="AC43" s="45"/>
      <c r="AD43" s="390" t="str">
        <f>IF(K43="","※口座種別は必須項目です。","")</f>
        <v>※口座種別は必須項目です。</v>
      </c>
      <c r="AE43" s="391"/>
      <c r="AF43" s="391"/>
      <c r="AG43" s="391"/>
      <c r="AH43" s="391"/>
      <c r="AI43" s="391"/>
      <c r="AJ43" s="391"/>
      <c r="AK43" s="391"/>
      <c r="AL43" s="391"/>
      <c r="AM43" s="391"/>
      <c r="AN43" s="45"/>
      <c r="AO43" s="45"/>
      <c r="AP43" s="45"/>
      <c r="AQ43" s="45"/>
      <c r="AR43" s="26"/>
      <c r="AS43" s="26"/>
      <c r="AT43" s="26"/>
      <c r="AU43" s="26"/>
      <c r="AV43" s="26"/>
      <c r="AW43" s="26"/>
      <c r="AX43" s="25"/>
    </row>
    <row r="44" spans="1:50" ht="18.75" customHeight="1" x14ac:dyDescent="0.4">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26"/>
      <c r="AS44" s="26"/>
      <c r="AT44" s="26"/>
      <c r="AU44" s="26"/>
      <c r="AV44" s="26"/>
      <c r="AW44" s="26"/>
      <c r="AX44" s="25"/>
    </row>
    <row r="45" spans="1:50" ht="18.75" customHeight="1" x14ac:dyDescent="0.4">
      <c r="A45" s="45"/>
      <c r="B45" s="401" t="s">
        <v>31</v>
      </c>
      <c r="C45" s="402"/>
      <c r="D45" s="402"/>
      <c r="E45" s="402"/>
      <c r="F45" s="402"/>
      <c r="G45" s="402"/>
      <c r="H45" s="406"/>
      <c r="I45" s="406"/>
      <c r="J45" s="45"/>
      <c r="K45" s="29"/>
      <c r="L45" s="29"/>
      <c r="M45" s="29"/>
      <c r="N45" s="29"/>
      <c r="O45" s="29"/>
      <c r="P45" s="29"/>
      <c r="Q45" s="29"/>
      <c r="R45" s="45"/>
      <c r="S45" s="45"/>
      <c r="T45" s="45"/>
      <c r="U45" s="45"/>
      <c r="V45" s="45"/>
      <c r="W45" s="45"/>
      <c r="X45" s="45"/>
      <c r="Y45" s="45"/>
      <c r="Z45" s="45"/>
      <c r="AA45" s="45"/>
      <c r="AB45" s="45"/>
      <c r="AC45" s="45"/>
      <c r="AD45" s="390" t="str">
        <f>IF(OR(K45="",L45="",M45="",N45="",O45="",P45="",Q45=""),"※口座番号は必須項目です。","")</f>
        <v>※口座番号は必須項目です。</v>
      </c>
      <c r="AE45" s="391"/>
      <c r="AF45" s="391"/>
      <c r="AG45" s="391"/>
      <c r="AH45" s="391"/>
      <c r="AI45" s="391"/>
      <c r="AJ45" s="391"/>
      <c r="AK45" s="391"/>
      <c r="AL45" s="391"/>
      <c r="AM45" s="391"/>
      <c r="AN45" s="392"/>
      <c r="AO45" s="392"/>
      <c r="AP45" s="45"/>
      <c r="AQ45" s="45"/>
      <c r="AR45" s="26"/>
      <c r="AS45" s="26"/>
      <c r="AT45" s="26"/>
      <c r="AU45" s="26"/>
      <c r="AV45" s="26"/>
      <c r="AW45" s="26"/>
      <c r="AX45" s="25"/>
    </row>
    <row r="46" spans="1:50" ht="18.75" customHeight="1" x14ac:dyDescent="0.4">
      <c r="A46" s="45"/>
      <c r="B46" s="45"/>
      <c r="C46" s="54"/>
      <c r="D46" s="54"/>
      <c r="E46" s="54"/>
      <c r="F46" s="54"/>
      <c r="G46" s="54"/>
      <c r="H46" s="45"/>
      <c r="I46" s="45"/>
      <c r="J46" s="45"/>
      <c r="K46" s="324" t="s">
        <v>37</v>
      </c>
      <c r="L46" s="392"/>
      <c r="M46" s="392"/>
      <c r="N46" s="392"/>
      <c r="O46" s="392"/>
      <c r="P46" s="392"/>
      <c r="Q46" s="392"/>
      <c r="R46" s="392"/>
      <c r="S46" s="392"/>
      <c r="T46" s="392"/>
      <c r="U46" s="392"/>
      <c r="V46" s="392"/>
      <c r="W46" s="392"/>
      <c r="X46" s="392"/>
      <c r="Y46" s="392"/>
      <c r="Z46" s="392"/>
      <c r="AA46" s="392"/>
      <c r="AB46" s="392"/>
      <c r="AC46" s="392"/>
      <c r="AD46" s="392"/>
      <c r="AE46" s="392"/>
      <c r="AF46" s="392"/>
      <c r="AG46" s="392"/>
      <c r="AH46" s="392"/>
      <c r="AI46" s="392"/>
      <c r="AJ46" s="392"/>
      <c r="AK46" s="392"/>
      <c r="AL46" s="45"/>
      <c r="AM46" s="45"/>
      <c r="AN46" s="45"/>
      <c r="AO46" s="45"/>
      <c r="AP46" s="45"/>
      <c r="AQ46" s="45"/>
      <c r="AR46" s="26"/>
      <c r="AS46" s="26"/>
      <c r="AT46" s="26"/>
      <c r="AU46" s="26"/>
      <c r="AV46" s="26"/>
      <c r="AW46" s="26"/>
      <c r="AX46" s="25"/>
    </row>
    <row r="47" spans="1:50" ht="18.75" customHeight="1" x14ac:dyDescent="0.4">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26"/>
      <c r="AS47" s="26"/>
      <c r="AT47" s="26"/>
      <c r="AU47" s="26"/>
      <c r="AV47" s="26"/>
      <c r="AW47" s="26"/>
      <c r="AX47" s="25"/>
    </row>
    <row r="48" spans="1:50" ht="18.75" customHeight="1" x14ac:dyDescent="0.4">
      <c r="A48" s="45"/>
      <c r="B48" s="401" t="s">
        <v>15</v>
      </c>
      <c r="C48" s="402"/>
      <c r="D48" s="402"/>
      <c r="E48" s="402"/>
      <c r="F48" s="402"/>
      <c r="G48" s="402"/>
      <c r="H48" s="406"/>
      <c r="I48" s="406"/>
      <c r="J48" s="45"/>
      <c r="K48" s="403"/>
      <c r="L48" s="404"/>
      <c r="M48" s="404"/>
      <c r="N48" s="404"/>
      <c r="O48" s="404"/>
      <c r="P48" s="404"/>
      <c r="Q48" s="404"/>
      <c r="R48" s="404"/>
      <c r="S48" s="404"/>
      <c r="T48" s="404"/>
      <c r="U48" s="404"/>
      <c r="V48" s="404"/>
      <c r="W48" s="404"/>
      <c r="X48" s="404"/>
      <c r="Y48" s="404"/>
      <c r="Z48" s="405"/>
      <c r="AA48" s="45"/>
      <c r="AB48" s="45"/>
      <c r="AC48" s="45"/>
      <c r="AD48" s="390" t="str">
        <f>IF(K48="","※口座名義は必須項目です。","")</f>
        <v>※口座名義は必須項目です。</v>
      </c>
      <c r="AE48" s="391"/>
      <c r="AF48" s="391"/>
      <c r="AG48" s="391"/>
      <c r="AH48" s="391"/>
      <c r="AI48" s="391"/>
      <c r="AJ48" s="391"/>
      <c r="AK48" s="391"/>
      <c r="AL48" s="391"/>
      <c r="AM48" s="391"/>
      <c r="AN48" s="45"/>
      <c r="AO48" s="45"/>
      <c r="AP48" s="45"/>
      <c r="AQ48" s="45"/>
      <c r="AR48" s="26"/>
      <c r="AS48" s="26"/>
      <c r="AT48" s="26"/>
      <c r="AU48" s="26"/>
      <c r="AV48" s="26"/>
      <c r="AW48" s="26"/>
      <c r="AX48" s="25"/>
    </row>
    <row r="49" spans="1:52" s="22" customFormat="1" ht="15" customHeight="1" x14ac:dyDescent="0.4">
      <c r="A49" s="81"/>
      <c r="B49" s="81"/>
      <c r="C49" s="81"/>
      <c r="D49" s="81"/>
      <c r="E49" s="81"/>
      <c r="F49" s="81"/>
      <c r="G49" s="81"/>
      <c r="H49" s="81"/>
      <c r="I49" s="81"/>
      <c r="J49" s="81"/>
      <c r="K49" s="407" t="s">
        <v>112</v>
      </c>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81"/>
      <c r="AK49" s="81"/>
      <c r="AL49" s="81"/>
      <c r="AM49" s="81"/>
      <c r="AN49" s="81"/>
      <c r="AO49" s="81"/>
      <c r="AP49" s="81"/>
      <c r="AQ49" s="81"/>
      <c r="AR49" s="88"/>
      <c r="AS49" s="88"/>
      <c r="AT49" s="88"/>
      <c r="AU49" s="88"/>
      <c r="AV49" s="88"/>
      <c r="AW49" s="88"/>
      <c r="AX49" s="88"/>
    </row>
    <row r="50" spans="1:52" ht="3" customHeight="1" x14ac:dyDescent="0.4">
      <c r="A50" s="45"/>
      <c r="B50" s="45"/>
      <c r="C50" s="45"/>
      <c r="D50" s="45"/>
      <c r="E50" s="45"/>
      <c r="F50" s="45"/>
      <c r="G50" s="45"/>
      <c r="H50" s="52"/>
      <c r="I50" s="52"/>
      <c r="J50" s="52"/>
      <c r="K50" s="52"/>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26"/>
      <c r="AS50" s="26"/>
      <c r="AT50" s="26"/>
      <c r="AU50" s="26"/>
      <c r="AV50" s="26"/>
      <c r="AW50" s="26"/>
      <c r="AX50" s="25"/>
    </row>
    <row r="51" spans="1:52" ht="18.75" customHeight="1" x14ac:dyDescent="0.4">
      <c r="A51" s="45"/>
      <c r="B51" s="401" t="s">
        <v>24</v>
      </c>
      <c r="C51" s="402"/>
      <c r="D51" s="402"/>
      <c r="E51" s="402"/>
      <c r="F51" s="402"/>
      <c r="G51" s="402"/>
      <c r="H51" s="402"/>
      <c r="I51" s="402"/>
      <c r="J51" s="45"/>
      <c r="K51" s="403"/>
      <c r="L51" s="404"/>
      <c r="M51" s="404"/>
      <c r="N51" s="404"/>
      <c r="O51" s="404"/>
      <c r="P51" s="404"/>
      <c r="Q51" s="404"/>
      <c r="R51" s="404"/>
      <c r="S51" s="404"/>
      <c r="T51" s="404"/>
      <c r="U51" s="404"/>
      <c r="V51" s="404"/>
      <c r="W51" s="404"/>
      <c r="X51" s="404"/>
      <c r="Y51" s="404"/>
      <c r="Z51" s="405"/>
      <c r="AA51" s="45"/>
      <c r="AB51" s="45"/>
      <c r="AC51" s="45"/>
      <c r="AD51" s="390" t="str">
        <f>IF(K51="","※フリガナは必須項目です。","")</f>
        <v>※フリガナは必須項目です。</v>
      </c>
      <c r="AE51" s="391"/>
      <c r="AF51" s="391"/>
      <c r="AG51" s="391"/>
      <c r="AH51" s="391"/>
      <c r="AI51" s="391"/>
      <c r="AJ51" s="391"/>
      <c r="AK51" s="391"/>
      <c r="AL51" s="391"/>
      <c r="AM51" s="391"/>
      <c r="AN51" s="45"/>
      <c r="AO51" s="45"/>
      <c r="AP51" s="45"/>
      <c r="AQ51" s="45"/>
      <c r="AR51" s="26"/>
      <c r="AS51" s="26"/>
      <c r="AT51" s="26"/>
      <c r="AU51" s="26"/>
      <c r="AV51" s="26"/>
      <c r="AW51" s="26"/>
      <c r="AX51" s="25"/>
    </row>
    <row r="52" spans="1:52" ht="15" customHeight="1" x14ac:dyDescent="0.4">
      <c r="A52" s="25"/>
      <c r="B52" s="25"/>
      <c r="C52" s="25"/>
      <c r="D52" s="25"/>
      <c r="E52" s="25"/>
      <c r="F52" s="25"/>
      <c r="G52" s="25"/>
      <c r="H52" s="25"/>
      <c r="I52" s="25"/>
      <c r="J52" s="25"/>
      <c r="K52" s="407" t="s">
        <v>155</v>
      </c>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5"/>
      <c r="AK52" s="25"/>
      <c r="AL52" s="25"/>
      <c r="AM52" s="25"/>
      <c r="AN52" s="25"/>
      <c r="AO52" s="25"/>
      <c r="AP52" s="25"/>
      <c r="AQ52" s="25"/>
      <c r="AR52" s="25"/>
      <c r="AS52" s="25"/>
      <c r="AT52" s="25"/>
      <c r="AU52" s="25"/>
      <c r="AV52" s="25"/>
      <c r="AW52" s="25"/>
      <c r="AX52" s="25"/>
    </row>
    <row r="53" spans="1:52" ht="3" customHeight="1" x14ac:dyDescent="0.4">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row>
    <row r="54" spans="1:52" ht="18.75" customHeight="1" x14ac:dyDescent="0.4">
      <c r="A54" s="35"/>
      <c r="B54" s="367" t="str">
        <f>IF(AND(B5="",B37=""),"入力シート㋒提出書類および同意事項へ進んでください。","シート㋑に入力の正しくない項目がありますので、もう一度確認してください。")</f>
        <v>シート㋑に入力の正しくない項目がありますので、もう一度確認してください。</v>
      </c>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9"/>
      <c r="AF54" s="369"/>
      <c r="AG54" s="369"/>
      <c r="AH54" s="369"/>
      <c r="AI54" s="369"/>
      <c r="AJ54" s="369"/>
      <c r="AK54" s="369"/>
      <c r="AL54" s="369"/>
      <c r="AM54" s="369"/>
      <c r="AN54" s="369"/>
      <c r="AO54" s="369"/>
      <c r="AP54" s="370"/>
      <c r="AQ54" s="370"/>
      <c r="AR54" s="370"/>
      <c r="AS54" s="370"/>
      <c r="AT54" s="370"/>
      <c r="AU54" s="370"/>
      <c r="AV54" s="370"/>
      <c r="AW54" s="25"/>
      <c r="AX54" s="25"/>
      <c r="AZ54" s="34" t="str">
        <f>IF(AND(B5="",B37=""),"㋑OK","㋑NG")</f>
        <v>㋑NG</v>
      </c>
    </row>
    <row r="55" spans="1:52" ht="18.75" customHeight="1" x14ac:dyDescent="0.4">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row>
  </sheetData>
  <sheetProtection algorithmName="SHA-512" hashValue="47TivlGhXX8eJk3zWt8xvg8UFEauKJo1g8tkppqhcu49PC/uFe/TOAqO5X5miMzGs7qU518hRmhDZGXHxsDSzw==" saltValue="pGVsVP+B+reAV+L4SqPEeA==" spinCount="100000" sheet="1" selectLockedCells="1"/>
  <mergeCells count="79">
    <mergeCell ref="B13:F13"/>
    <mergeCell ref="H13:AD13"/>
    <mergeCell ref="AH13:AR13"/>
    <mergeCell ref="A4:AI4"/>
    <mergeCell ref="B6:F6"/>
    <mergeCell ref="R6:AQ6"/>
    <mergeCell ref="B5:S5"/>
    <mergeCell ref="H12:AO12"/>
    <mergeCell ref="B9:F9"/>
    <mergeCell ref="R9:AQ9"/>
    <mergeCell ref="AH10:AV10"/>
    <mergeCell ref="I7:W7"/>
    <mergeCell ref="AH7:AV7"/>
    <mergeCell ref="B11:F11"/>
    <mergeCell ref="H11:AD11"/>
    <mergeCell ref="AH11:AR11"/>
    <mergeCell ref="B19:F19"/>
    <mergeCell ref="H19:K19"/>
    <mergeCell ref="M19:AD19"/>
    <mergeCell ref="AH19:AV19"/>
    <mergeCell ref="H24:K24"/>
    <mergeCell ref="M24:AD24"/>
    <mergeCell ref="AH24:AW24"/>
    <mergeCell ref="H22:K22"/>
    <mergeCell ref="B15:F15"/>
    <mergeCell ref="H15:P15"/>
    <mergeCell ref="R15:AC15"/>
    <mergeCell ref="AH15:AW15"/>
    <mergeCell ref="B17:F17"/>
    <mergeCell ref="H17:L17"/>
    <mergeCell ref="O17:AB17"/>
    <mergeCell ref="AH17:AW17"/>
    <mergeCell ref="B38:L38"/>
    <mergeCell ref="K39:Z39"/>
    <mergeCell ref="K41:Z41"/>
    <mergeCell ref="AD41:AM41"/>
    <mergeCell ref="B27:F27"/>
    <mergeCell ref="H27:K27"/>
    <mergeCell ref="M27:AD27"/>
    <mergeCell ref="AH27:AV27"/>
    <mergeCell ref="B37:S37"/>
    <mergeCell ref="Q36:V36"/>
    <mergeCell ref="A36:P36"/>
    <mergeCell ref="B28:F32"/>
    <mergeCell ref="H32:K32"/>
    <mergeCell ref="AH30:AW30"/>
    <mergeCell ref="AS35:AW36"/>
    <mergeCell ref="H30:K30"/>
    <mergeCell ref="K43:M43"/>
    <mergeCell ref="O43:Z43"/>
    <mergeCell ref="AD43:AM43"/>
    <mergeCell ref="AD39:AM39"/>
    <mergeCell ref="B39:I39"/>
    <mergeCell ref="B41:I41"/>
    <mergeCell ref="B43:I43"/>
    <mergeCell ref="B54:AV54"/>
    <mergeCell ref="B51:I51"/>
    <mergeCell ref="K51:Z51"/>
    <mergeCell ref="AD51:AM51"/>
    <mergeCell ref="AD45:AO45"/>
    <mergeCell ref="K46:AK46"/>
    <mergeCell ref="K48:Z48"/>
    <mergeCell ref="AD48:AM48"/>
    <mergeCell ref="B45:I45"/>
    <mergeCell ref="B48:I48"/>
    <mergeCell ref="K49:AI49"/>
    <mergeCell ref="K52:AI52"/>
    <mergeCell ref="AS1:AW2"/>
    <mergeCell ref="L2:U2"/>
    <mergeCell ref="V2:AN2"/>
    <mergeCell ref="M25:AE25"/>
    <mergeCell ref="M33:AE33"/>
    <mergeCell ref="AH32:AW32"/>
    <mergeCell ref="M20:W20"/>
    <mergeCell ref="M28:W28"/>
    <mergeCell ref="M32:AD32"/>
    <mergeCell ref="AH22:AW22"/>
    <mergeCell ref="M22:AD22"/>
    <mergeCell ref="M30:AD30"/>
  </mergeCells>
  <phoneticPr fontId="1"/>
  <conditionalFormatting sqref="B54:AV54">
    <cfRule type="expression" dxfId="11" priority="25">
      <formula>AND(B5="",B37="")</formula>
    </cfRule>
  </conditionalFormatting>
  <dataValidations count="5">
    <dataValidation type="textLength" imeMode="halfAlpha" operator="equal" allowBlank="1" showInputMessage="1" showErrorMessage="1" sqref="I6:K6 M9:P9 K45:Q45 I9:K9 M6:P6" xr:uid="{00000000-0002-0000-0300-000000000000}">
      <formula1>1</formula1>
    </dataValidation>
    <dataValidation type="list" allowBlank="1" showInputMessage="1" showErrorMessage="1" sqref="H15:P15" xr:uid="{00000000-0002-0000-0300-000001000000}">
      <formula1>"農業、林業,建設業,製造業,電気・ガス・熱供給・水道事業,情報通信業,運輸業、郵便業,卸売、小売業,金融業、保険業,不動産業、物品賃貸業,学術芸術、専門・サービス業,宿泊業、飲食サービス業,生活関連サービス業、娯楽業,教育、学習支援業,医療、福祉,サービス業（ほかに分類されないもの）"</formula1>
    </dataValidation>
    <dataValidation imeMode="fullKatakana" allowBlank="1" showInputMessage="1" showErrorMessage="1" sqref="K51:Z51" xr:uid="{3573421D-59EC-42FA-9FAB-C1911D6321C2}"/>
    <dataValidation type="list" allowBlank="1" showInputMessage="1" showErrorMessage="1" sqref="K43:M43" xr:uid="{F0D7B66D-BCC4-4D51-9782-222A7EB4564C}">
      <formula1>"普通,当座"</formula1>
    </dataValidation>
    <dataValidation imeMode="halfAlpha" allowBlank="1" showInputMessage="1" showErrorMessage="1" sqref="H17:L17 M22:AD22 M30:AD30 M32:AD32 M24:AD24" xr:uid="{4F6EE4A7-E113-4581-999E-BB8A35B5AD91}"/>
  </dataValidations>
  <pageMargins left="0.43307086614173229" right="0.23622047244094491" top="7.874015748031496E-2" bottom="7.874015748031496E-2" header="0.31496062992125984" footer="0.31496062992125984"/>
  <pageSetup paperSize="9" fitToHeight="0" orientation="landscape" r:id="rId1"/>
  <rowBreaks count="1" manualBreakCount="1">
    <brk id="34" max="4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C62"/>
  <sheetViews>
    <sheetView view="pageBreakPreview" zoomScaleNormal="100" zoomScaleSheetLayoutView="100" workbookViewId="0">
      <selection activeCell="BA33" sqref="BA1:BA1048576"/>
    </sheetView>
  </sheetViews>
  <sheetFormatPr defaultColWidth="9" defaultRowHeight="18.75" customHeight="1" x14ac:dyDescent="0.4"/>
  <cols>
    <col min="1" max="13" width="2.625" style="2" customWidth="1"/>
    <col min="14" max="14" width="1.375" style="2" customWidth="1"/>
    <col min="15" max="15" width="1.75" style="2" customWidth="1"/>
    <col min="16" max="16" width="2.125" style="2" customWidth="1"/>
    <col min="17" max="29" width="2.625" style="2" customWidth="1"/>
    <col min="30" max="30" width="1.625" style="2" customWidth="1"/>
    <col min="31" max="50" width="2.625" style="2" customWidth="1"/>
    <col min="51" max="51" width="8.75" style="2" customWidth="1"/>
    <col min="52" max="52" width="5.125" style="2" customWidth="1"/>
    <col min="53" max="53" width="12.5" style="2" hidden="1" customWidth="1"/>
    <col min="54" max="55" width="8.75" style="2" customWidth="1"/>
    <col min="56" max="16384" width="9" style="2"/>
  </cols>
  <sheetData>
    <row r="1" spans="1:54" ht="18.75" customHeight="1" thickBot="1" x14ac:dyDescent="0.4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300" t="s">
        <v>119</v>
      </c>
      <c r="AU1" s="386"/>
      <c r="AV1" s="386"/>
      <c r="AW1" s="386"/>
      <c r="AX1" s="386"/>
    </row>
    <row r="2" spans="1:54" ht="45" customHeight="1" thickBot="1" x14ac:dyDescent="0.45">
      <c r="A2" s="25"/>
      <c r="B2" s="25"/>
      <c r="C2" s="25"/>
      <c r="D2" s="25"/>
      <c r="E2" s="25"/>
      <c r="F2" s="448" t="s">
        <v>83</v>
      </c>
      <c r="G2" s="449"/>
      <c r="H2" s="449"/>
      <c r="I2" s="449"/>
      <c r="J2" s="449"/>
      <c r="K2" s="449"/>
      <c r="L2" s="449"/>
      <c r="M2" s="449"/>
      <c r="N2" s="449"/>
      <c r="O2" s="449"/>
      <c r="P2" s="450"/>
      <c r="Q2" s="304" t="s">
        <v>144</v>
      </c>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7"/>
      <c r="AQ2" s="128"/>
      <c r="AR2" s="25"/>
      <c r="AS2" s="25"/>
      <c r="AT2" s="386"/>
      <c r="AU2" s="386"/>
      <c r="AV2" s="386"/>
      <c r="AW2" s="386"/>
      <c r="AX2" s="386"/>
    </row>
    <row r="3" spans="1:54" ht="18.75" customHeight="1" x14ac:dyDescent="0.4">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row>
    <row r="4" spans="1:54" ht="6.75" customHeight="1" thickBot="1" x14ac:dyDescent="0.45">
      <c r="A4" s="414" t="s">
        <v>113</v>
      </c>
      <c r="B4" s="437"/>
      <c r="C4" s="437"/>
      <c r="D4" s="437"/>
      <c r="E4" s="437"/>
      <c r="F4" s="437"/>
      <c r="G4" s="437"/>
      <c r="H4" s="437"/>
      <c r="I4" s="437"/>
      <c r="J4" s="437"/>
      <c r="K4" s="437"/>
      <c r="L4" s="437"/>
      <c r="M4" s="281"/>
      <c r="N4" s="281"/>
      <c r="O4" s="25"/>
      <c r="P4" s="414" t="s">
        <v>105</v>
      </c>
      <c r="Q4" s="437"/>
      <c r="R4" s="437"/>
      <c r="S4" s="437"/>
      <c r="T4" s="437"/>
      <c r="U4" s="437"/>
      <c r="V4" s="437"/>
      <c r="W4" s="437"/>
      <c r="X4" s="437"/>
      <c r="Y4" s="437"/>
      <c r="Z4" s="437"/>
      <c r="AA4" s="437"/>
      <c r="AB4" s="290" t="s">
        <v>106</v>
      </c>
      <c r="AC4" s="451"/>
      <c r="AD4" s="87"/>
      <c r="AE4" s="292" t="s">
        <v>107</v>
      </c>
      <c r="AF4" s="453"/>
      <c r="AG4" s="453"/>
      <c r="AH4" s="453"/>
      <c r="AI4" s="453"/>
      <c r="AJ4" s="453"/>
      <c r="AK4" s="453"/>
      <c r="AL4" s="453"/>
      <c r="AM4" s="453"/>
      <c r="AN4" s="453"/>
      <c r="AO4" s="453"/>
      <c r="AP4" s="453"/>
      <c r="AQ4" s="453"/>
      <c r="AR4" s="25"/>
      <c r="AS4" s="25"/>
      <c r="AT4" s="25"/>
      <c r="AU4" s="25"/>
      <c r="AV4" s="25"/>
      <c r="AW4" s="25"/>
      <c r="AX4" s="25"/>
      <c r="BA4" s="11"/>
    </row>
    <row r="5" spans="1:54" ht="9.75" customHeight="1" thickBot="1" x14ac:dyDescent="0.45">
      <c r="A5" s="437"/>
      <c r="B5" s="437"/>
      <c r="C5" s="437"/>
      <c r="D5" s="437"/>
      <c r="E5" s="437"/>
      <c r="F5" s="437"/>
      <c r="G5" s="437"/>
      <c r="H5" s="437"/>
      <c r="I5" s="437"/>
      <c r="J5" s="437"/>
      <c r="K5" s="437"/>
      <c r="L5" s="437"/>
      <c r="M5" s="281"/>
      <c r="N5" s="281"/>
      <c r="O5" s="85"/>
      <c r="P5" s="437"/>
      <c r="Q5" s="437"/>
      <c r="R5" s="437"/>
      <c r="S5" s="437"/>
      <c r="T5" s="437"/>
      <c r="U5" s="437"/>
      <c r="V5" s="437"/>
      <c r="W5" s="437"/>
      <c r="X5" s="437"/>
      <c r="Y5" s="437"/>
      <c r="Z5" s="437"/>
      <c r="AA5" s="437"/>
      <c r="AB5" s="452"/>
      <c r="AC5" s="451"/>
      <c r="AD5" s="90"/>
      <c r="AE5" s="453"/>
      <c r="AF5" s="453"/>
      <c r="AG5" s="453"/>
      <c r="AH5" s="453"/>
      <c r="AI5" s="453"/>
      <c r="AJ5" s="453"/>
      <c r="AK5" s="453"/>
      <c r="AL5" s="453"/>
      <c r="AM5" s="453"/>
      <c r="AN5" s="453"/>
      <c r="AO5" s="453"/>
      <c r="AP5" s="453"/>
      <c r="AQ5" s="453"/>
      <c r="AR5" s="25"/>
      <c r="AS5" s="25"/>
      <c r="AT5" s="25"/>
      <c r="AU5" s="25"/>
      <c r="AV5" s="25"/>
      <c r="AW5" s="25"/>
      <c r="AX5" s="25"/>
      <c r="BA5" s="11"/>
    </row>
    <row r="6" spans="1:54" ht="7.5" customHeight="1" x14ac:dyDescent="0.4">
      <c r="A6" s="437"/>
      <c r="B6" s="437"/>
      <c r="C6" s="437"/>
      <c r="D6" s="437"/>
      <c r="E6" s="437"/>
      <c r="F6" s="437"/>
      <c r="G6" s="437"/>
      <c r="H6" s="437"/>
      <c r="I6" s="437"/>
      <c r="J6" s="437"/>
      <c r="K6" s="437"/>
      <c r="L6" s="437"/>
      <c r="M6" s="281"/>
      <c r="N6" s="281"/>
      <c r="O6" s="25"/>
      <c r="P6" s="437"/>
      <c r="Q6" s="437"/>
      <c r="R6" s="437"/>
      <c r="S6" s="437"/>
      <c r="T6" s="437"/>
      <c r="U6" s="437"/>
      <c r="V6" s="437"/>
      <c r="W6" s="437"/>
      <c r="X6" s="437"/>
      <c r="Y6" s="437"/>
      <c r="Z6" s="437"/>
      <c r="AA6" s="437"/>
      <c r="AB6" s="452"/>
      <c r="AC6" s="451"/>
      <c r="AD6" s="87"/>
      <c r="AE6" s="453"/>
      <c r="AF6" s="453"/>
      <c r="AG6" s="453"/>
      <c r="AH6" s="453"/>
      <c r="AI6" s="453"/>
      <c r="AJ6" s="453"/>
      <c r="AK6" s="453"/>
      <c r="AL6" s="453"/>
      <c r="AM6" s="453"/>
      <c r="AN6" s="453"/>
      <c r="AO6" s="453"/>
      <c r="AP6" s="453"/>
      <c r="AQ6" s="453"/>
      <c r="AR6" s="25"/>
      <c r="AS6" s="25"/>
      <c r="AT6" s="25"/>
      <c r="AU6" s="25"/>
      <c r="AV6" s="25"/>
      <c r="AW6" s="25"/>
      <c r="AX6" s="25"/>
      <c r="BA6" s="11"/>
    </row>
    <row r="7" spans="1:54" ht="18.75" customHeight="1" x14ac:dyDescent="0.4">
      <c r="A7" s="45"/>
      <c r="B7" s="296" t="str">
        <f>IF(AND(BA13=TRUE,BA15=TRUE,BA17=TRUE),"","※チェックが入っていない項目があります。")</f>
        <v>※チェックが入っていない項目があります。</v>
      </c>
      <c r="C7" s="296"/>
      <c r="D7" s="296"/>
      <c r="E7" s="296"/>
      <c r="F7" s="296"/>
      <c r="G7" s="296"/>
      <c r="H7" s="296"/>
      <c r="I7" s="296"/>
      <c r="J7" s="296"/>
      <c r="K7" s="296"/>
      <c r="L7" s="296"/>
      <c r="M7" s="296"/>
      <c r="N7" s="296"/>
      <c r="O7" s="296"/>
      <c r="P7" s="296"/>
      <c r="Q7" s="296"/>
      <c r="R7" s="296"/>
      <c r="S7" s="296"/>
      <c r="T7" s="54"/>
      <c r="U7" s="54"/>
      <c r="V7" s="54"/>
      <c r="W7" s="54"/>
      <c r="X7" s="54"/>
      <c r="Y7" s="54"/>
      <c r="Z7" s="54"/>
      <c r="AA7" s="45"/>
      <c r="AB7" s="45"/>
      <c r="AC7" s="45"/>
      <c r="AD7" s="45"/>
      <c r="AE7" s="45"/>
      <c r="AF7" s="25"/>
      <c r="AG7" s="25"/>
      <c r="AH7" s="25"/>
      <c r="AI7" s="25"/>
      <c r="AJ7" s="25"/>
      <c r="AK7" s="25"/>
      <c r="AL7" s="25"/>
      <c r="AM7" s="25"/>
      <c r="AN7" s="25"/>
      <c r="AO7" s="25"/>
      <c r="AP7" s="25"/>
      <c r="AQ7" s="25"/>
      <c r="AR7" s="45"/>
      <c r="AS7" s="26"/>
      <c r="AT7" s="26"/>
      <c r="AU7" s="26"/>
      <c r="AV7" s="26"/>
      <c r="AW7" s="26"/>
      <c r="AX7" s="26"/>
      <c r="AY7" s="131"/>
      <c r="AZ7" s="131"/>
      <c r="BA7" s="34"/>
      <c r="BB7" s="131"/>
    </row>
    <row r="8" spans="1:54" ht="18.75" customHeight="1" x14ac:dyDescent="0.4">
      <c r="A8" s="45"/>
      <c r="B8" s="39"/>
      <c r="C8" s="39"/>
      <c r="D8" s="39"/>
      <c r="E8" s="39"/>
      <c r="F8" s="39"/>
      <c r="G8" s="39"/>
      <c r="H8" s="39"/>
      <c r="I8" s="39"/>
      <c r="J8" s="39"/>
      <c r="K8" s="39"/>
      <c r="L8" s="39"/>
      <c r="M8" s="39"/>
      <c r="N8" s="39"/>
      <c r="O8" s="39"/>
      <c r="P8" s="39"/>
      <c r="Q8" s="33"/>
      <c r="R8" s="33"/>
      <c r="S8" s="33"/>
      <c r="T8" s="54"/>
      <c r="U8" s="54"/>
      <c r="V8" s="54"/>
      <c r="W8" s="54"/>
      <c r="X8" s="54"/>
      <c r="Y8" s="54"/>
      <c r="Z8" s="54"/>
      <c r="AA8" s="45"/>
      <c r="AB8" s="45"/>
      <c r="AC8" s="45"/>
      <c r="AD8" s="45"/>
      <c r="AE8" s="45"/>
      <c r="AF8" s="25"/>
      <c r="AG8" s="25"/>
      <c r="AH8" s="25"/>
      <c r="AI8" s="25"/>
      <c r="AJ8" s="25"/>
      <c r="AK8" s="25"/>
      <c r="AL8" s="25"/>
      <c r="AM8" s="25"/>
      <c r="AN8" s="25"/>
      <c r="AO8" s="25"/>
      <c r="AP8" s="25"/>
      <c r="AQ8" s="25"/>
      <c r="AR8" s="45"/>
      <c r="AS8" s="26"/>
      <c r="AT8" s="26"/>
      <c r="AU8" s="26"/>
      <c r="AV8" s="26"/>
      <c r="AW8" s="26"/>
      <c r="AX8" s="26"/>
      <c r="AY8" s="131"/>
      <c r="AZ8" s="131"/>
      <c r="BA8" s="34"/>
      <c r="BB8" s="131"/>
    </row>
    <row r="9" spans="1:54" ht="18.75" customHeight="1" x14ac:dyDescent="0.4">
      <c r="A9" s="45"/>
      <c r="B9" s="454" t="s">
        <v>240</v>
      </c>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4"/>
      <c r="AL9" s="455"/>
      <c r="AM9" s="455"/>
      <c r="AN9" s="455"/>
      <c r="AO9" s="455"/>
      <c r="AP9" s="455"/>
      <c r="AQ9" s="455"/>
      <c r="AR9" s="455"/>
      <c r="AS9" s="455"/>
      <c r="AT9" s="455"/>
      <c r="AU9" s="455"/>
      <c r="AV9" s="264"/>
      <c r="AW9" s="264"/>
      <c r="AX9" s="264"/>
      <c r="AY9" s="131"/>
      <c r="AZ9" s="131"/>
      <c r="BB9" s="131"/>
    </row>
    <row r="10" spans="1:54" ht="15" customHeight="1" x14ac:dyDescent="0.4">
      <c r="A10" s="45"/>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33"/>
      <c r="AM10" s="33"/>
      <c r="AN10" s="33"/>
      <c r="AO10" s="33"/>
      <c r="AP10" s="33"/>
      <c r="AQ10" s="33"/>
      <c r="AR10" s="33"/>
      <c r="AS10" s="33"/>
      <c r="AT10" s="33"/>
      <c r="AU10" s="33"/>
      <c r="AV10" s="27"/>
      <c r="AW10" s="27"/>
      <c r="AX10" s="26"/>
      <c r="AY10" s="131"/>
      <c r="AZ10" s="131"/>
      <c r="BB10" s="131"/>
    </row>
    <row r="11" spans="1:54" ht="18.75" customHeight="1" x14ac:dyDescent="0.4">
      <c r="A11" s="45"/>
      <c r="B11" s="439" t="s">
        <v>17</v>
      </c>
      <c r="C11" s="439"/>
      <c r="D11" s="439"/>
      <c r="E11" s="439"/>
      <c r="F11" s="439"/>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27"/>
      <c r="AT11" s="27"/>
      <c r="AU11" s="27"/>
      <c r="AV11" s="27"/>
      <c r="AW11" s="27"/>
      <c r="AX11" s="26"/>
      <c r="AY11" s="131"/>
      <c r="AZ11" s="131"/>
      <c r="BA11" s="34"/>
      <c r="BB11" s="131"/>
    </row>
    <row r="12" spans="1:54" ht="15" customHeight="1" x14ac:dyDescent="0.4">
      <c r="A12" s="4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25"/>
      <c r="AO12" s="25"/>
      <c r="AP12" s="25"/>
      <c r="AQ12" s="25"/>
      <c r="AR12" s="25"/>
      <c r="AS12" s="25"/>
      <c r="AT12" s="25"/>
      <c r="AU12" s="25"/>
      <c r="AV12" s="27"/>
      <c r="AW12" s="27"/>
      <c r="AX12" s="26"/>
      <c r="AY12" s="131"/>
      <c r="AZ12" s="131"/>
      <c r="BB12" s="131"/>
    </row>
    <row r="13" spans="1:54" ht="18.75" customHeight="1" x14ac:dyDescent="0.4">
      <c r="A13" s="45"/>
      <c r="B13" s="42"/>
      <c r="C13" s="307" t="s">
        <v>154</v>
      </c>
      <c r="D13" s="281"/>
      <c r="E13" s="281"/>
      <c r="F13" s="281"/>
      <c r="G13" s="281"/>
      <c r="H13" s="281"/>
      <c r="I13" s="281"/>
      <c r="J13" s="281"/>
      <c r="K13" s="281"/>
      <c r="L13" s="281"/>
      <c r="M13" s="281"/>
      <c r="N13" s="281"/>
      <c r="O13" s="281"/>
      <c r="P13" s="281"/>
      <c r="Q13" s="281"/>
      <c r="R13" s="281"/>
      <c r="S13" s="281"/>
      <c r="T13" s="281"/>
      <c r="U13" s="281"/>
      <c r="V13" s="281"/>
      <c r="W13" s="281"/>
      <c r="X13" s="281"/>
      <c r="Y13" s="281"/>
      <c r="Z13" s="296" t="str">
        <f>IF(BA13=FALSE,"※必須項目です。","")</f>
        <v>※必須項目です。</v>
      </c>
      <c r="AA13" s="281"/>
      <c r="AB13" s="281"/>
      <c r="AC13" s="281"/>
      <c r="AD13" s="281"/>
      <c r="AE13" s="281"/>
      <c r="AF13" s="281"/>
      <c r="AG13" s="281"/>
      <c r="AH13" s="33"/>
      <c r="AI13" s="33"/>
      <c r="AJ13" s="33"/>
      <c r="AK13" s="33"/>
      <c r="AL13" s="33"/>
      <c r="AM13" s="25"/>
      <c r="AN13" s="25"/>
      <c r="AO13" s="25"/>
      <c r="AP13" s="25"/>
      <c r="AQ13" s="25"/>
      <c r="AR13" s="25"/>
      <c r="AS13" s="25"/>
      <c r="AT13" s="25"/>
      <c r="AU13" s="25"/>
      <c r="AV13" s="27"/>
      <c r="AW13" s="27"/>
      <c r="AX13" s="26"/>
      <c r="AY13" s="131"/>
      <c r="AZ13" s="131"/>
      <c r="BA13" s="11" t="b">
        <v>0</v>
      </c>
      <c r="BB13" s="131"/>
    </row>
    <row r="14" spans="1:54" ht="15" customHeight="1" x14ac:dyDescent="0.4">
      <c r="A14" s="133"/>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6"/>
      <c r="AS14" s="142"/>
      <c r="AT14" s="142"/>
      <c r="AU14" s="142"/>
      <c r="AV14" s="142"/>
      <c r="AW14" s="142"/>
      <c r="AX14" s="26"/>
      <c r="AY14" s="131"/>
      <c r="AZ14" s="131"/>
      <c r="BA14" s="11"/>
      <c r="BB14" s="131"/>
    </row>
    <row r="15" spans="1:54" ht="18.75" customHeight="1" x14ac:dyDescent="0.4">
      <c r="A15" s="133"/>
      <c r="B15" s="135"/>
      <c r="C15" s="307" t="s">
        <v>162</v>
      </c>
      <c r="D15" s="281"/>
      <c r="E15" s="281"/>
      <c r="F15" s="281"/>
      <c r="G15" s="281"/>
      <c r="H15" s="281"/>
      <c r="I15" s="281"/>
      <c r="J15" s="281"/>
      <c r="K15" s="296" t="str">
        <f>IF(BA15=FALSE,"※必須項目です。","")</f>
        <v>※必須項目です。</v>
      </c>
      <c r="L15" s="297"/>
      <c r="M15" s="297"/>
      <c r="N15" s="297"/>
      <c r="O15" s="297"/>
      <c r="P15" s="297"/>
      <c r="Q15" s="297"/>
      <c r="R15" s="297"/>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6"/>
      <c r="AS15" s="142"/>
      <c r="AT15" s="142"/>
      <c r="AU15" s="142"/>
      <c r="AV15" s="142"/>
      <c r="AW15" s="142"/>
      <c r="AX15" s="26"/>
      <c r="AY15" s="131"/>
      <c r="AZ15" s="131"/>
      <c r="BA15" s="11" t="b">
        <v>0</v>
      </c>
      <c r="BB15" s="131"/>
    </row>
    <row r="16" spans="1:54" ht="15" customHeight="1" x14ac:dyDescent="0.4">
      <c r="A16" s="4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25"/>
      <c r="AS16" s="27"/>
      <c r="AT16" s="27"/>
      <c r="AU16" s="27"/>
      <c r="AV16" s="27"/>
      <c r="AW16" s="27"/>
      <c r="AX16" s="26"/>
      <c r="AY16" s="131"/>
      <c r="AZ16" s="131"/>
      <c r="BA16" s="11"/>
      <c r="BB16" s="131"/>
    </row>
    <row r="17" spans="1:54" ht="18.75" customHeight="1" x14ac:dyDescent="0.4">
      <c r="A17" s="45"/>
      <c r="B17" s="42"/>
      <c r="C17" s="307" t="s">
        <v>88</v>
      </c>
      <c r="D17" s="281"/>
      <c r="E17" s="281"/>
      <c r="F17" s="281"/>
      <c r="G17" s="281"/>
      <c r="H17" s="281"/>
      <c r="I17" s="281"/>
      <c r="J17" s="281"/>
      <c r="K17" s="296" t="str">
        <f>IF(BA17=FALSE,"※必須項目です。","")</f>
        <v>※必須項目です。</v>
      </c>
      <c r="L17" s="297"/>
      <c r="M17" s="297"/>
      <c r="N17" s="297"/>
      <c r="O17" s="297"/>
      <c r="P17" s="297"/>
      <c r="Q17" s="297"/>
      <c r="R17" s="297"/>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25"/>
      <c r="AS17" s="27"/>
      <c r="AT17" s="27"/>
      <c r="AU17" s="27"/>
      <c r="AV17" s="27"/>
      <c r="AW17" s="27"/>
      <c r="AX17" s="26"/>
      <c r="AY17" s="131"/>
      <c r="AZ17" s="131"/>
      <c r="BA17" s="11" t="b">
        <v>0</v>
      </c>
      <c r="BB17" s="131"/>
    </row>
    <row r="18" spans="1:54" ht="15" customHeight="1" x14ac:dyDescent="0.4">
      <c r="A18" s="4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25"/>
      <c r="AS18" s="27"/>
      <c r="AT18" s="27"/>
      <c r="AU18" s="27"/>
      <c r="AV18" s="27"/>
      <c r="AW18" s="27"/>
      <c r="AX18" s="26"/>
      <c r="AY18" s="131"/>
      <c r="AZ18" s="131"/>
      <c r="BA18" s="11"/>
      <c r="BB18" s="131"/>
    </row>
    <row r="19" spans="1:54" ht="18.75" customHeight="1" x14ac:dyDescent="0.4">
      <c r="A19" s="45"/>
      <c r="B19" s="42"/>
      <c r="C19" s="307" t="s">
        <v>89</v>
      </c>
      <c r="D19" s="281"/>
      <c r="E19" s="281"/>
      <c r="F19" s="281"/>
      <c r="G19" s="281"/>
      <c r="H19" s="281"/>
      <c r="I19" s="281"/>
      <c r="J19" s="281"/>
      <c r="K19" s="296"/>
      <c r="L19" s="297"/>
      <c r="M19" s="297"/>
      <c r="N19" s="297"/>
      <c r="O19" s="297"/>
      <c r="P19" s="297"/>
      <c r="Q19" s="297"/>
      <c r="R19" s="297"/>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131"/>
      <c r="AZ19" s="131"/>
      <c r="BA19" s="11" t="b">
        <v>0</v>
      </c>
      <c r="BB19" s="131"/>
    </row>
    <row r="20" spans="1:54" ht="18.75" customHeight="1" x14ac:dyDescent="0.4">
      <c r="A20" s="45"/>
      <c r="B20" s="324" t="s">
        <v>145</v>
      </c>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413" t="s">
        <v>158</v>
      </c>
      <c r="AO20" s="413"/>
      <c r="AP20" s="413"/>
      <c r="AQ20" s="413"/>
      <c r="AR20" s="413"/>
      <c r="AS20" s="413"/>
      <c r="AT20" s="413"/>
      <c r="AU20" s="27"/>
      <c r="AV20" s="27"/>
      <c r="AW20" s="27"/>
      <c r="AX20" s="26"/>
      <c r="AY20" s="131"/>
      <c r="AZ20" s="131"/>
      <c r="BA20" s="11"/>
      <c r="BB20" s="131"/>
    </row>
    <row r="21" spans="1:54" ht="18.75" customHeight="1" x14ac:dyDescent="0.4">
      <c r="A21" s="238"/>
      <c r="B21" s="324" t="s">
        <v>212</v>
      </c>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37"/>
      <c r="AO21" s="237"/>
      <c r="AP21" s="237"/>
      <c r="AQ21" s="237"/>
      <c r="AR21" s="237"/>
      <c r="AS21" s="237"/>
      <c r="AT21" s="237"/>
      <c r="AU21" s="160"/>
      <c r="AV21" s="160"/>
      <c r="AW21" s="160"/>
      <c r="AX21" s="26"/>
      <c r="AY21" s="131"/>
      <c r="AZ21" s="131"/>
      <c r="BA21" s="11"/>
      <c r="BB21" s="131"/>
    </row>
    <row r="22" spans="1:54" ht="18.75" customHeight="1" x14ac:dyDescent="0.4">
      <c r="A22" s="45"/>
      <c r="B22" s="45"/>
      <c r="C22" s="35"/>
      <c r="D22" s="35"/>
      <c r="E22" s="35"/>
      <c r="F22" s="35"/>
      <c r="G22" s="35"/>
      <c r="H22" s="35"/>
      <c r="I22" s="35"/>
      <c r="J22" s="35"/>
      <c r="K22" s="35"/>
      <c r="L22" s="35"/>
      <c r="M22" s="35"/>
      <c r="N22" s="35"/>
      <c r="O22" s="35"/>
      <c r="P22" s="35"/>
      <c r="Q22" s="35"/>
      <c r="R22" s="35"/>
      <c r="S22" s="35"/>
      <c r="T22" s="35"/>
      <c r="U22" s="35"/>
      <c r="V22" s="37"/>
      <c r="W22" s="37"/>
      <c r="X22" s="37"/>
      <c r="Y22" s="37"/>
      <c r="Z22" s="37"/>
      <c r="AA22" s="37"/>
      <c r="AB22" s="37"/>
      <c r="AC22" s="37"/>
      <c r="AD22" s="37"/>
      <c r="AE22" s="37"/>
      <c r="AF22" s="37"/>
      <c r="AG22" s="37"/>
      <c r="AH22" s="37"/>
      <c r="AI22" s="37"/>
      <c r="AJ22" s="37"/>
      <c r="AK22" s="37"/>
      <c r="AL22" s="45"/>
      <c r="AM22" s="45"/>
      <c r="AN22" s="45"/>
      <c r="AO22" s="45"/>
      <c r="AP22" s="45"/>
      <c r="AQ22" s="45"/>
      <c r="AR22" s="45"/>
      <c r="AS22" s="26"/>
      <c r="AT22" s="26"/>
      <c r="AU22" s="26"/>
      <c r="AV22" s="26"/>
      <c r="AW22" s="26"/>
      <c r="AX22" s="26"/>
      <c r="AY22" s="131"/>
      <c r="AZ22" s="131"/>
      <c r="BA22" s="11"/>
      <c r="BB22" s="131"/>
    </row>
    <row r="23" spans="1:54" ht="11.25" customHeight="1" x14ac:dyDescent="0.4">
      <c r="A23" s="35"/>
      <c r="B23" s="35"/>
      <c r="C23" s="35"/>
      <c r="D23" s="35"/>
      <c r="E23" s="33"/>
      <c r="F23" s="33"/>
      <c r="G23" s="33"/>
      <c r="H23" s="33"/>
      <c r="I23" s="33"/>
      <c r="J23" s="33"/>
      <c r="K23" s="33"/>
      <c r="L23" s="33"/>
      <c r="M23" s="33"/>
      <c r="N23" s="33"/>
      <c r="O23" s="33"/>
      <c r="P23" s="33"/>
      <c r="Q23" s="33"/>
      <c r="R23" s="33"/>
      <c r="S23" s="33"/>
      <c r="T23" s="33"/>
      <c r="U23" s="33"/>
      <c r="V23" s="37"/>
      <c r="W23" s="37"/>
      <c r="X23" s="37"/>
      <c r="Y23" s="37"/>
      <c r="Z23" s="37"/>
      <c r="AA23" s="37"/>
      <c r="AB23" s="37"/>
      <c r="AC23" s="37"/>
      <c r="AD23" s="37"/>
      <c r="AE23" s="37"/>
      <c r="AF23" s="37"/>
      <c r="AG23" s="37"/>
      <c r="AH23" s="37"/>
      <c r="AI23" s="37"/>
      <c r="AJ23" s="37"/>
      <c r="AK23" s="37"/>
      <c r="AL23" s="35"/>
      <c r="AM23" s="35"/>
      <c r="AN23" s="35"/>
      <c r="AO23" s="35"/>
      <c r="AP23" s="35"/>
      <c r="AQ23" s="35"/>
      <c r="AR23" s="35"/>
      <c r="AS23" s="25"/>
      <c r="AT23" s="300" t="s">
        <v>120</v>
      </c>
      <c r="AU23" s="386"/>
      <c r="AV23" s="386"/>
      <c r="AW23" s="386"/>
      <c r="AX23" s="386"/>
      <c r="BA23" s="11"/>
    </row>
    <row r="24" spans="1:54" ht="6.75" customHeight="1" thickBot="1" x14ac:dyDescent="0.45">
      <c r="A24" s="414" t="s">
        <v>114</v>
      </c>
      <c r="B24" s="437"/>
      <c r="C24" s="437"/>
      <c r="D24" s="437"/>
      <c r="E24" s="437"/>
      <c r="F24" s="437"/>
      <c r="G24" s="437"/>
      <c r="H24" s="437"/>
      <c r="I24" s="437"/>
      <c r="J24" s="437"/>
      <c r="K24" s="437"/>
      <c r="L24" s="437"/>
      <c r="M24" s="281"/>
      <c r="N24" s="281"/>
      <c r="O24" s="25"/>
      <c r="P24" s="414" t="s">
        <v>115</v>
      </c>
      <c r="Q24" s="437"/>
      <c r="R24" s="437"/>
      <c r="S24" s="437"/>
      <c r="T24" s="437"/>
      <c r="U24" s="437"/>
      <c r="V24" s="437"/>
      <c r="W24" s="437"/>
      <c r="X24" s="437"/>
      <c r="Y24" s="437"/>
      <c r="Z24" s="437"/>
      <c r="AA24" s="437"/>
      <c r="AB24" s="281"/>
      <c r="AC24" s="281"/>
      <c r="AD24" s="281"/>
      <c r="AE24" s="281"/>
      <c r="AF24" s="438" t="s">
        <v>158</v>
      </c>
      <c r="AG24" s="413"/>
      <c r="AH24" s="413"/>
      <c r="AI24" s="413"/>
      <c r="AJ24" s="413"/>
      <c r="AK24" s="413"/>
      <c r="AL24" s="413"/>
      <c r="AM24" s="413"/>
      <c r="AN24" s="413"/>
      <c r="AO24" s="413"/>
      <c r="AP24" s="413"/>
      <c r="AQ24" s="413"/>
      <c r="AR24" s="413"/>
      <c r="AS24" s="413"/>
      <c r="AT24" s="386"/>
      <c r="AU24" s="386"/>
      <c r="AV24" s="386"/>
      <c r="AW24" s="386"/>
      <c r="AX24" s="386"/>
      <c r="BA24" s="11"/>
    </row>
    <row r="25" spans="1:54" ht="9.75" customHeight="1" thickBot="1" x14ac:dyDescent="0.45">
      <c r="A25" s="437"/>
      <c r="B25" s="437"/>
      <c r="C25" s="437"/>
      <c r="D25" s="437"/>
      <c r="E25" s="437"/>
      <c r="F25" s="437"/>
      <c r="G25" s="437"/>
      <c r="H25" s="437"/>
      <c r="I25" s="437"/>
      <c r="J25" s="437"/>
      <c r="K25" s="437"/>
      <c r="L25" s="437"/>
      <c r="M25" s="281"/>
      <c r="N25" s="281"/>
      <c r="O25" s="85"/>
      <c r="P25" s="437"/>
      <c r="Q25" s="437"/>
      <c r="R25" s="437"/>
      <c r="S25" s="437"/>
      <c r="T25" s="437"/>
      <c r="U25" s="437"/>
      <c r="V25" s="437"/>
      <c r="W25" s="437"/>
      <c r="X25" s="437"/>
      <c r="Y25" s="437"/>
      <c r="Z25" s="437"/>
      <c r="AA25" s="437"/>
      <c r="AB25" s="281"/>
      <c r="AC25" s="281"/>
      <c r="AD25" s="281"/>
      <c r="AE25" s="281"/>
      <c r="AF25" s="413"/>
      <c r="AG25" s="413"/>
      <c r="AH25" s="413"/>
      <c r="AI25" s="413"/>
      <c r="AJ25" s="413"/>
      <c r="AK25" s="413"/>
      <c r="AL25" s="413"/>
      <c r="AM25" s="413"/>
      <c r="AN25" s="413"/>
      <c r="AO25" s="413"/>
      <c r="AP25" s="413"/>
      <c r="AQ25" s="413"/>
      <c r="AR25" s="413"/>
      <c r="AS25" s="413"/>
      <c r="AT25" s="281"/>
      <c r="AU25" s="281"/>
      <c r="AV25" s="281"/>
      <c r="AW25" s="281"/>
      <c r="AX25" s="281"/>
      <c r="BA25" s="11"/>
    </row>
    <row r="26" spans="1:54" ht="7.5" customHeight="1" x14ac:dyDescent="0.4">
      <c r="A26" s="437"/>
      <c r="B26" s="437"/>
      <c r="C26" s="437"/>
      <c r="D26" s="437"/>
      <c r="E26" s="437"/>
      <c r="F26" s="437"/>
      <c r="G26" s="437"/>
      <c r="H26" s="437"/>
      <c r="I26" s="437"/>
      <c r="J26" s="437"/>
      <c r="K26" s="437"/>
      <c r="L26" s="437"/>
      <c r="M26" s="281"/>
      <c r="N26" s="281"/>
      <c r="O26" s="25"/>
      <c r="P26" s="437"/>
      <c r="Q26" s="437"/>
      <c r="R26" s="437"/>
      <c r="S26" s="437"/>
      <c r="T26" s="437"/>
      <c r="U26" s="437"/>
      <c r="V26" s="437"/>
      <c r="W26" s="437"/>
      <c r="X26" s="437"/>
      <c r="Y26" s="437"/>
      <c r="Z26" s="437"/>
      <c r="AA26" s="437"/>
      <c r="AB26" s="281"/>
      <c r="AC26" s="281"/>
      <c r="AD26" s="281"/>
      <c r="AE26" s="281"/>
      <c r="AF26" s="413"/>
      <c r="AG26" s="413"/>
      <c r="AH26" s="413"/>
      <c r="AI26" s="413"/>
      <c r="AJ26" s="413"/>
      <c r="AK26" s="413"/>
      <c r="AL26" s="413"/>
      <c r="AM26" s="413"/>
      <c r="AN26" s="413"/>
      <c r="AO26" s="413"/>
      <c r="AP26" s="413"/>
      <c r="AQ26" s="413"/>
      <c r="AR26" s="413"/>
      <c r="AS26" s="413"/>
      <c r="AT26" s="25"/>
      <c r="AU26" s="25"/>
      <c r="AV26" s="25"/>
      <c r="AW26" s="25"/>
      <c r="AX26" s="25"/>
      <c r="BA26" s="11"/>
    </row>
    <row r="27" spans="1:54" ht="18.75" customHeight="1" x14ac:dyDescent="0.4">
      <c r="A27" s="35"/>
      <c r="B27" s="296" t="str">
        <f>IF(AND(BA31=TRUE,BA34=TRUE,BA39=TRUE,BA41=TRUE,C44="",BA45=TRUE,BA47=TRUE,BA49=TRUE),"","※チェックが入っていない項目があります。")</f>
        <v>※チェックが入っていない項目があります。</v>
      </c>
      <c r="C27" s="296"/>
      <c r="D27" s="296"/>
      <c r="E27" s="296"/>
      <c r="F27" s="296"/>
      <c r="G27" s="296"/>
      <c r="H27" s="296"/>
      <c r="I27" s="296"/>
      <c r="J27" s="296"/>
      <c r="K27" s="296"/>
      <c r="L27" s="296"/>
      <c r="M27" s="296"/>
      <c r="N27" s="296"/>
      <c r="O27" s="296"/>
      <c r="P27" s="296"/>
      <c r="Q27" s="281"/>
      <c r="R27" s="281"/>
      <c r="S27" s="281"/>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25"/>
      <c r="AT27" s="25"/>
      <c r="AU27" s="25"/>
      <c r="AV27" s="25"/>
      <c r="AW27" s="25"/>
      <c r="AX27" s="25"/>
      <c r="BA27" s="34"/>
    </row>
    <row r="28" spans="1:54" ht="6" customHeight="1" x14ac:dyDescent="0.4">
      <c r="A28" s="35"/>
      <c r="B28" s="39"/>
      <c r="C28" s="39"/>
      <c r="D28" s="39"/>
      <c r="E28" s="39"/>
      <c r="F28" s="39"/>
      <c r="G28" s="39"/>
      <c r="H28" s="39"/>
      <c r="I28" s="39"/>
      <c r="J28" s="39"/>
      <c r="K28" s="39"/>
      <c r="L28" s="39"/>
      <c r="M28" s="39"/>
      <c r="N28" s="39"/>
      <c r="O28" s="39"/>
      <c r="P28" s="39"/>
      <c r="Q28" s="33"/>
      <c r="R28" s="33"/>
      <c r="S28" s="33"/>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25"/>
      <c r="AT28" s="25"/>
      <c r="AU28" s="25"/>
      <c r="AV28" s="25"/>
      <c r="AW28" s="25"/>
      <c r="AX28" s="25"/>
      <c r="BA28" s="34"/>
    </row>
    <row r="29" spans="1:54" ht="18.75" customHeight="1" x14ac:dyDescent="0.4">
      <c r="A29" s="35"/>
      <c r="B29" s="27" t="s">
        <v>146</v>
      </c>
      <c r="C29" s="27"/>
      <c r="D29" s="27"/>
      <c r="E29" s="27"/>
      <c r="F29" s="27"/>
      <c r="G29" s="39"/>
      <c r="H29" s="434" t="s">
        <v>213</v>
      </c>
      <c r="I29" s="435"/>
      <c r="J29" s="435"/>
      <c r="K29" s="435"/>
      <c r="L29" s="435"/>
      <c r="M29" s="435"/>
      <c r="N29" s="435"/>
      <c r="O29" s="435"/>
      <c r="P29" s="435"/>
      <c r="Q29" s="435"/>
      <c r="R29" s="435"/>
      <c r="S29" s="435"/>
      <c r="T29" s="435"/>
      <c r="U29" s="435"/>
      <c r="V29" s="435"/>
      <c r="W29" s="435"/>
      <c r="X29" s="435"/>
      <c r="Y29" s="435"/>
      <c r="Z29" s="435"/>
      <c r="AA29" s="435"/>
      <c r="AB29" s="435"/>
      <c r="AC29" s="435"/>
      <c r="AD29" s="436"/>
      <c r="AE29" s="429"/>
      <c r="AF29" s="429"/>
      <c r="AG29" s="429"/>
      <c r="AH29" s="429"/>
      <c r="AI29" s="25"/>
      <c r="AJ29" s="25"/>
      <c r="AK29" s="25"/>
      <c r="AL29" s="25"/>
      <c r="AM29" s="25"/>
      <c r="AN29" s="25"/>
      <c r="AO29" s="25"/>
      <c r="AP29" s="25"/>
      <c r="AQ29" s="25"/>
      <c r="AR29" s="25"/>
      <c r="AS29" s="25"/>
      <c r="AT29" s="25"/>
      <c r="AU29" s="25"/>
      <c r="AV29" s="25"/>
      <c r="AW29" s="25"/>
      <c r="AX29" s="25"/>
    </row>
    <row r="30" spans="1:54" ht="3.75" customHeight="1" x14ac:dyDescent="0.4">
      <c r="A30" s="35"/>
      <c r="B30" s="27"/>
      <c r="C30" s="27"/>
      <c r="D30" s="27"/>
      <c r="E30" s="27"/>
      <c r="F30" s="27"/>
      <c r="G30" s="39"/>
      <c r="H30" s="39"/>
      <c r="I30" s="39"/>
      <c r="J30" s="39"/>
      <c r="K30" s="39"/>
      <c r="L30" s="39"/>
      <c r="M30" s="39"/>
      <c r="N30" s="39"/>
      <c r="O30" s="39"/>
      <c r="P30" s="39"/>
      <c r="Q30" s="33"/>
      <c r="R30" s="33"/>
      <c r="S30" s="33"/>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25"/>
      <c r="AT30" s="25"/>
      <c r="AU30" s="25"/>
      <c r="AV30" s="25"/>
      <c r="AW30" s="25"/>
      <c r="AX30" s="25"/>
    </row>
    <row r="31" spans="1:54" ht="18.75" customHeight="1" x14ac:dyDescent="0.4">
      <c r="A31" s="35"/>
      <c r="B31" s="46"/>
      <c r="C31" s="307" t="s">
        <v>148</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430" t="s">
        <v>198</v>
      </c>
      <c r="AD31" s="431"/>
      <c r="AE31" s="431"/>
      <c r="AF31" s="431"/>
      <c r="AG31" s="432"/>
      <c r="AH31" s="25"/>
      <c r="AI31" s="25"/>
      <c r="AJ31" s="25"/>
      <c r="AK31" s="25"/>
      <c r="AL31" s="25"/>
      <c r="AM31" s="25"/>
      <c r="AN31" s="25"/>
      <c r="AO31" s="25"/>
      <c r="AP31" s="25"/>
      <c r="AQ31" s="25"/>
      <c r="AR31" s="25"/>
      <c r="AS31" s="25"/>
      <c r="AT31" s="25"/>
      <c r="AU31" s="25"/>
      <c r="AV31" s="25"/>
      <c r="AW31" s="25"/>
      <c r="AX31" s="25"/>
      <c r="BA31" s="11" t="b">
        <v>0</v>
      </c>
    </row>
    <row r="32" spans="1:54" ht="15" customHeight="1" x14ac:dyDescent="0.4">
      <c r="A32" s="35"/>
      <c r="B32" s="46"/>
      <c r="C32" s="428" t="s">
        <v>116</v>
      </c>
      <c r="D32" s="429"/>
      <c r="E32" s="429"/>
      <c r="F32" s="429"/>
      <c r="G32" s="429"/>
      <c r="H32" s="429"/>
      <c r="I32" s="429"/>
      <c r="J32" s="429"/>
      <c r="K32" s="429"/>
      <c r="L32" s="429"/>
      <c r="M32" s="429"/>
      <c r="N32" s="429"/>
      <c r="O32" s="429"/>
      <c r="P32" s="429"/>
      <c r="Q32" s="429"/>
      <c r="R32" s="429"/>
      <c r="S32" s="429"/>
      <c r="T32" s="429"/>
      <c r="U32" s="429"/>
      <c r="V32" s="429"/>
      <c r="W32" s="429"/>
      <c r="X32" s="42"/>
      <c r="Y32" s="42"/>
      <c r="Z32" s="42"/>
      <c r="AA32" s="42"/>
      <c r="AB32" s="42"/>
      <c r="AC32" s="42"/>
      <c r="AD32" s="42"/>
      <c r="AE32" s="42"/>
      <c r="AF32" s="42"/>
      <c r="AG32" s="42"/>
      <c r="AH32" s="42"/>
      <c r="AI32" s="42"/>
      <c r="AJ32" s="42"/>
      <c r="AK32" s="42"/>
      <c r="AL32" s="42"/>
      <c r="AM32" s="42"/>
      <c r="AN32" s="42"/>
      <c r="AO32" s="42"/>
      <c r="AP32" s="42"/>
      <c r="AQ32" s="42"/>
      <c r="AR32" s="27"/>
      <c r="AS32" s="27"/>
      <c r="AT32" s="27"/>
      <c r="AU32" s="27"/>
      <c r="AV32" s="27"/>
      <c r="AW32" s="27"/>
      <c r="AX32" s="25"/>
      <c r="BA32" s="11"/>
    </row>
    <row r="33" spans="1:55" ht="4.5" customHeight="1" x14ac:dyDescent="0.4">
      <c r="A33" s="35"/>
      <c r="B33" s="46"/>
      <c r="C33" s="55"/>
      <c r="D33" s="89"/>
      <c r="E33" s="89"/>
      <c r="F33" s="89"/>
      <c r="G33" s="89"/>
      <c r="H33" s="89"/>
      <c r="I33" s="89"/>
      <c r="J33" s="89"/>
      <c r="K33" s="89"/>
      <c r="L33" s="89"/>
      <c r="M33" s="89"/>
      <c r="N33" s="89"/>
      <c r="O33" s="89"/>
      <c r="P33" s="89"/>
      <c r="Q33" s="89"/>
      <c r="R33" s="89"/>
      <c r="S33" s="89"/>
      <c r="T33" s="89"/>
      <c r="U33" s="89"/>
      <c r="V33" s="89"/>
      <c r="W33" s="89"/>
      <c r="X33" s="42"/>
      <c r="Y33" s="42"/>
      <c r="Z33" s="42"/>
      <c r="AA33" s="42"/>
      <c r="AB33" s="42"/>
      <c r="AC33" s="42"/>
      <c r="AD33" s="42"/>
      <c r="AE33" s="42"/>
      <c r="AF33" s="42"/>
      <c r="AG33" s="42"/>
      <c r="AH33" s="42"/>
      <c r="AI33" s="42"/>
      <c r="AJ33" s="42"/>
      <c r="AK33" s="42"/>
      <c r="AL33" s="42"/>
      <c r="AM33" s="42"/>
      <c r="AN33" s="42"/>
      <c r="AO33" s="42"/>
      <c r="AP33" s="42"/>
      <c r="AQ33" s="42"/>
      <c r="AR33" s="27"/>
      <c r="AS33" s="27"/>
      <c r="AT33" s="27"/>
      <c r="AU33" s="27"/>
      <c r="AV33" s="27"/>
      <c r="AW33" s="27"/>
      <c r="AX33" s="25"/>
      <c r="BA33" s="11"/>
    </row>
    <row r="34" spans="1:55" ht="18.75" customHeight="1" x14ac:dyDescent="0.4">
      <c r="A34" s="35"/>
      <c r="B34" s="46"/>
      <c r="C34" s="307" t="s">
        <v>117</v>
      </c>
      <c r="D34" s="281"/>
      <c r="E34" s="281"/>
      <c r="F34" s="281"/>
      <c r="G34" s="281"/>
      <c r="H34" s="281"/>
      <c r="I34" s="281"/>
      <c r="J34" s="281"/>
      <c r="K34" s="281"/>
      <c r="L34" s="281"/>
      <c r="M34" s="281"/>
      <c r="N34" s="281"/>
      <c r="O34" s="281"/>
      <c r="P34" s="281"/>
      <c r="Q34" s="281"/>
      <c r="R34" s="281"/>
      <c r="S34" s="281"/>
      <c r="T34" s="281"/>
      <c r="U34" s="281"/>
      <c r="V34" s="430" t="s">
        <v>199</v>
      </c>
      <c r="W34" s="431"/>
      <c r="X34" s="431"/>
      <c r="Y34" s="431"/>
      <c r="Z34" s="432"/>
      <c r="AA34" s="25"/>
      <c r="AB34" s="25"/>
      <c r="AC34" s="25"/>
      <c r="AD34" s="25"/>
      <c r="AE34" s="25"/>
      <c r="AF34" s="25"/>
      <c r="AG34" s="25"/>
      <c r="AH34" s="25"/>
      <c r="AI34" s="25"/>
      <c r="AJ34" s="25"/>
      <c r="AK34" s="25"/>
      <c r="AL34" s="25"/>
      <c r="AM34" s="25"/>
      <c r="AN34" s="25"/>
      <c r="AO34" s="25"/>
      <c r="AP34" s="25"/>
      <c r="AQ34" s="25"/>
      <c r="AR34" s="25"/>
      <c r="AS34" s="25"/>
      <c r="AT34" s="25"/>
      <c r="AU34" s="25"/>
      <c r="AV34" s="25"/>
      <c r="AW34" s="33"/>
      <c r="AX34" s="33"/>
      <c r="AY34"/>
      <c r="AZ34"/>
      <c r="BA34" s="11" t="b">
        <v>0</v>
      </c>
      <c r="BB34"/>
    </row>
    <row r="35" spans="1:55" ht="18.75" customHeight="1" x14ac:dyDescent="0.4">
      <c r="A35" s="35"/>
      <c r="B35" s="46"/>
      <c r="C35" s="428" t="s">
        <v>118</v>
      </c>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89"/>
      <c r="AE35" s="89"/>
      <c r="AF35" s="89"/>
      <c r="AG35" s="89"/>
      <c r="AH35" s="89"/>
      <c r="AI35" s="89"/>
      <c r="AJ35" s="89"/>
      <c r="AK35" s="89"/>
      <c r="AL35" s="89"/>
      <c r="AM35" s="89"/>
      <c r="AN35" s="89"/>
      <c r="AO35" s="89"/>
      <c r="AP35" s="89"/>
      <c r="AQ35" s="89"/>
      <c r="AR35" s="89"/>
      <c r="AS35" s="89"/>
      <c r="AT35" s="89"/>
      <c r="AU35" s="89"/>
      <c r="AV35" s="89"/>
      <c r="AW35" s="33"/>
      <c r="AX35" s="33"/>
      <c r="AY35"/>
      <c r="AZ35"/>
      <c r="BA35" s="11"/>
      <c r="BB35"/>
    </row>
    <row r="36" spans="1:55" ht="4.5" customHeight="1" x14ac:dyDescent="0.4">
      <c r="A36" s="35"/>
      <c r="B36" s="46"/>
      <c r="C36" s="55"/>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33"/>
      <c r="AX36" s="33"/>
      <c r="AY36"/>
      <c r="AZ36"/>
      <c r="BA36" s="11"/>
      <c r="BB36"/>
    </row>
    <row r="37" spans="1:55" ht="15" customHeight="1" x14ac:dyDescent="0.4">
      <c r="A37" s="35"/>
      <c r="B37" s="27" t="s">
        <v>147</v>
      </c>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27"/>
      <c r="AS37" s="27"/>
      <c r="AT37" s="27"/>
      <c r="AU37" s="27"/>
      <c r="AV37" s="27"/>
      <c r="AW37" s="27"/>
      <c r="AX37" s="25"/>
      <c r="BA37" s="11"/>
    </row>
    <row r="38" spans="1:55" ht="3.75" customHeight="1" x14ac:dyDescent="0.4">
      <c r="A38" s="35"/>
      <c r="B38" s="27"/>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27"/>
      <c r="AS38" s="27"/>
      <c r="AT38" s="27"/>
      <c r="AU38" s="27"/>
      <c r="AV38" s="27"/>
      <c r="AW38" s="27"/>
      <c r="AX38" s="25"/>
      <c r="BA38" s="11"/>
    </row>
    <row r="39" spans="1:55" ht="18.75" customHeight="1" x14ac:dyDescent="0.4">
      <c r="A39" s="35"/>
      <c r="B39" s="35"/>
      <c r="C39" s="307" t="s">
        <v>91</v>
      </c>
      <c r="D39" s="281"/>
      <c r="E39" s="281"/>
      <c r="F39" s="281"/>
      <c r="G39" s="281"/>
      <c r="H39" s="281"/>
      <c r="I39" s="281"/>
      <c r="J39" s="281"/>
      <c r="K39" s="281"/>
      <c r="L39" s="281"/>
      <c r="M39" s="281"/>
      <c r="N39" s="281"/>
      <c r="O39" s="281"/>
      <c r="P39" s="281"/>
      <c r="Q39" s="281"/>
      <c r="R39" s="281"/>
      <c r="S39" s="281"/>
      <c r="T39" s="281"/>
      <c r="U39" s="281"/>
      <c r="V39" s="281"/>
      <c r="W39" s="281"/>
      <c r="X39" s="281"/>
      <c r="Y39" s="281"/>
      <c r="Z39" s="411" t="s">
        <v>157</v>
      </c>
      <c r="AA39" s="281"/>
      <c r="AB39" s="281"/>
      <c r="AC39" s="281"/>
      <c r="AD39" s="281"/>
      <c r="AE39" s="281"/>
      <c r="AF39" s="42"/>
      <c r="AG39" s="42"/>
      <c r="AH39" s="42"/>
      <c r="AI39" s="25"/>
      <c r="AJ39" s="25"/>
      <c r="AK39" s="25"/>
      <c r="AL39" s="25"/>
      <c r="AM39" s="25"/>
      <c r="AN39" s="25"/>
      <c r="AO39" s="42"/>
      <c r="AP39" s="42"/>
      <c r="AQ39" s="42"/>
      <c r="AR39" s="27"/>
      <c r="AS39" s="27"/>
      <c r="AT39" s="27"/>
      <c r="AU39" s="27"/>
      <c r="AV39" s="27"/>
      <c r="AW39" s="27"/>
      <c r="AX39" s="25"/>
      <c r="BA39" s="11" t="b">
        <v>0</v>
      </c>
    </row>
    <row r="40" spans="1:55" ht="15" customHeight="1" x14ac:dyDescent="0.4">
      <c r="A40" s="35"/>
      <c r="B40" s="35"/>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27"/>
      <c r="AS40" s="27"/>
      <c r="AT40" s="27"/>
      <c r="AU40" s="27"/>
      <c r="AV40" s="27"/>
      <c r="AW40" s="27"/>
      <c r="AX40" s="25"/>
      <c r="BA40" s="11"/>
    </row>
    <row r="41" spans="1:55" ht="18.75" customHeight="1" x14ac:dyDescent="0.4">
      <c r="A41" s="35"/>
      <c r="B41" s="46"/>
      <c r="C41" s="307" t="s">
        <v>78</v>
      </c>
      <c r="D41" s="281"/>
      <c r="E41" s="281"/>
      <c r="F41" s="281"/>
      <c r="G41" s="281"/>
      <c r="H41" s="281"/>
      <c r="I41" s="281"/>
      <c r="J41" s="281"/>
      <c r="K41" s="281"/>
      <c r="L41" s="281"/>
      <c r="M41" s="281"/>
      <c r="N41" s="281"/>
      <c r="O41" s="281"/>
      <c r="P41" s="281"/>
      <c r="Q41" s="411" t="s">
        <v>216</v>
      </c>
      <c r="R41" s="281"/>
      <c r="S41" s="281"/>
      <c r="T41" s="281"/>
      <c r="U41" s="281"/>
      <c r="V41" s="281"/>
      <c r="W41" s="42"/>
      <c r="X41" s="42"/>
      <c r="Y41" s="42"/>
      <c r="Z41" s="42"/>
      <c r="AA41" s="42"/>
      <c r="AB41" s="42"/>
      <c r="AC41" s="42"/>
      <c r="AD41" s="42"/>
      <c r="AE41" s="42"/>
      <c r="AF41" s="42"/>
      <c r="AG41" s="42"/>
      <c r="AH41" s="42"/>
      <c r="AI41" s="42"/>
      <c r="AJ41" s="42"/>
      <c r="AK41" s="42"/>
      <c r="AL41" s="42"/>
      <c r="AM41" s="42"/>
      <c r="AN41" s="42"/>
      <c r="AO41" s="42"/>
      <c r="AP41" s="42"/>
      <c r="AQ41" s="42"/>
      <c r="AR41" s="27"/>
      <c r="AS41" s="27"/>
      <c r="AT41" s="27"/>
      <c r="AU41" s="27"/>
      <c r="AV41" s="27"/>
      <c r="AW41" s="27"/>
      <c r="AX41" s="25"/>
      <c r="BA41" s="11" t="b">
        <v>0</v>
      </c>
    </row>
    <row r="42" spans="1:55" ht="15" customHeight="1" x14ac:dyDescent="0.4">
      <c r="A42" s="35"/>
      <c r="B42" s="46"/>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27"/>
      <c r="AS42" s="27"/>
      <c r="AT42" s="27"/>
      <c r="AU42" s="27"/>
      <c r="AV42" s="27"/>
      <c r="AW42" s="27"/>
      <c r="AX42" s="25"/>
      <c r="BA42" s="11"/>
    </row>
    <row r="43" spans="1:55" ht="18.75" customHeight="1" x14ac:dyDescent="0.4">
      <c r="A43" s="35"/>
      <c r="B43" s="46"/>
      <c r="C43" s="307" t="s">
        <v>110</v>
      </c>
      <c r="D43" s="281"/>
      <c r="E43" s="281"/>
      <c r="F43" s="281"/>
      <c r="G43" s="281"/>
      <c r="H43" s="281"/>
      <c r="I43" s="281"/>
      <c r="J43" s="281"/>
      <c r="K43" s="281"/>
      <c r="L43" s="443" t="s">
        <v>111</v>
      </c>
      <c r="M43" s="444"/>
      <c r="N43" s="444"/>
      <c r="O43" s="444"/>
      <c r="P43" s="444"/>
      <c r="Q43" s="444"/>
      <c r="R43" s="444"/>
      <c r="S43" s="444"/>
      <c r="T43" s="444"/>
      <c r="U43" s="444"/>
      <c r="V43" s="444"/>
      <c r="W43" s="444"/>
      <c r="X43" s="444"/>
      <c r="Y43" s="444"/>
      <c r="Z43" s="444"/>
      <c r="AA43" s="444"/>
      <c r="AB43" s="444"/>
      <c r="AC43" s="444"/>
      <c r="AD43" s="444"/>
      <c r="AE43" s="444"/>
      <c r="AF43" s="444"/>
      <c r="AG43" s="444"/>
      <c r="AH43" s="445"/>
      <c r="AI43" s="446"/>
      <c r="AJ43" s="446"/>
      <c r="AK43" s="446"/>
      <c r="AL43" s="446"/>
      <c r="AM43" s="33"/>
      <c r="AN43" s="33"/>
      <c r="AO43" s="33"/>
      <c r="AP43" s="33"/>
      <c r="AQ43" s="33"/>
      <c r="AR43" s="33"/>
      <c r="AS43" s="33"/>
      <c r="AT43" s="33"/>
      <c r="AU43" s="33"/>
      <c r="AV43" s="33"/>
      <c r="AW43" s="33"/>
      <c r="AX43" s="25"/>
      <c r="BA43" s="11" t="b">
        <v>0</v>
      </c>
    </row>
    <row r="44" spans="1:55" ht="18.75" customHeight="1" x14ac:dyDescent="0.4">
      <c r="A44" s="35"/>
      <c r="B44" s="46"/>
      <c r="C44" s="296" t="str">
        <f>IF(AND(BA19=FALSE,BA43=FALSE),"※滞納のない証明書が必要です。","")</f>
        <v>※滞納のない証明書が必要です。</v>
      </c>
      <c r="D44" s="296"/>
      <c r="E44" s="296"/>
      <c r="F44" s="296"/>
      <c r="G44" s="296"/>
      <c r="H44" s="296"/>
      <c r="I44" s="296"/>
      <c r="J44" s="296"/>
      <c r="K44" s="296"/>
      <c r="L44" s="296"/>
      <c r="M44" s="296"/>
      <c r="N44" s="296"/>
      <c r="O44" s="281"/>
      <c r="P44" s="281"/>
      <c r="Q44" s="281"/>
      <c r="R44" s="41"/>
      <c r="S44" s="41"/>
      <c r="T44" s="41"/>
      <c r="U44" s="41"/>
      <c r="V44" s="41"/>
      <c r="W44" s="41"/>
      <c r="X44" s="41"/>
      <c r="Y44" s="41"/>
      <c r="Z44" s="41"/>
      <c r="AA44" s="41"/>
      <c r="AB44" s="41"/>
      <c r="AC44" s="41"/>
      <c r="AD44" s="41"/>
      <c r="AE44" s="41"/>
      <c r="AF44" s="41"/>
      <c r="AG44" s="41"/>
      <c r="AH44" s="41"/>
      <c r="AI44" s="42"/>
      <c r="AJ44" s="55"/>
      <c r="AK44" s="55"/>
      <c r="AL44" s="55"/>
      <c r="AM44" s="55"/>
      <c r="AN44" s="55"/>
      <c r="AO44" s="182"/>
      <c r="AP44" s="182"/>
      <c r="AQ44" s="182"/>
      <c r="AR44" s="182"/>
      <c r="AS44" s="182"/>
      <c r="AT44" s="182"/>
      <c r="AU44" s="182"/>
      <c r="AV44" s="183"/>
      <c r="AW44" s="55"/>
      <c r="AX44" s="25"/>
      <c r="BA44" s="11"/>
    </row>
    <row r="45" spans="1:55" ht="18.75" customHeight="1" x14ac:dyDescent="0.4">
      <c r="A45" s="35"/>
      <c r="B45" s="35"/>
      <c r="C45" s="262" t="s">
        <v>245</v>
      </c>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447" t="s">
        <v>216</v>
      </c>
      <c r="AP45" s="264"/>
      <c r="AQ45" s="264"/>
      <c r="AR45" s="264"/>
      <c r="AS45" s="264"/>
      <c r="AT45" s="264"/>
      <c r="AU45" s="264"/>
      <c r="AV45" s="247"/>
      <c r="AW45" s="247"/>
      <c r="AX45" s="247"/>
      <c r="BA45" s="11" t="b">
        <v>0</v>
      </c>
    </row>
    <row r="46" spans="1:55" ht="15" customHeight="1" x14ac:dyDescent="0.4">
      <c r="A46" s="35"/>
      <c r="B46" s="35"/>
      <c r="C46" s="42"/>
      <c r="D46" s="42"/>
      <c r="E46" s="42"/>
      <c r="F46" s="42"/>
      <c r="G46" s="42"/>
      <c r="H46" s="42"/>
      <c r="I46" s="42"/>
      <c r="J46" s="42"/>
      <c r="K46" s="42"/>
      <c r="L46" s="42"/>
      <c r="M46" s="42"/>
      <c r="N46" s="42"/>
      <c r="O46" s="42"/>
      <c r="P46" s="42"/>
      <c r="Q46" s="42"/>
      <c r="R46" s="42"/>
      <c r="S46" s="25"/>
      <c r="T46" s="159"/>
      <c r="U46" s="159"/>
      <c r="V46" s="159"/>
      <c r="W46" s="159"/>
      <c r="X46" s="159"/>
      <c r="Y46" s="159"/>
      <c r="Z46" s="159"/>
      <c r="AA46" s="159"/>
      <c r="AB46" s="221"/>
      <c r="AC46" s="222"/>
      <c r="AD46" s="222"/>
      <c r="AE46" s="222"/>
      <c r="AF46" s="146"/>
      <c r="AG46" s="146"/>
      <c r="AH46" s="221"/>
      <c r="AI46" s="222"/>
      <c r="AJ46" s="222"/>
      <c r="AK46" s="222"/>
      <c r="AL46" s="159"/>
      <c r="AM46" s="159"/>
      <c r="AN46" s="159"/>
      <c r="AO46" s="159"/>
      <c r="AP46" s="159"/>
      <c r="AQ46" s="159"/>
      <c r="AR46" s="159"/>
      <c r="AS46" s="25"/>
      <c r="AT46" s="25"/>
      <c r="AU46" s="27"/>
      <c r="AV46" s="27"/>
      <c r="AW46" s="27"/>
      <c r="AX46" s="25"/>
      <c r="BA46" s="11"/>
    </row>
    <row r="47" spans="1:55" ht="18.75" customHeight="1" x14ac:dyDescent="0.4">
      <c r="A47" s="35"/>
      <c r="B47" s="35"/>
      <c r="C47" s="262" t="s">
        <v>197</v>
      </c>
      <c r="D47" s="264"/>
      <c r="E47" s="264"/>
      <c r="F47" s="264"/>
      <c r="G47" s="264"/>
      <c r="H47" s="264"/>
      <c r="I47" s="264"/>
      <c r="J47" s="264"/>
      <c r="K47" s="264"/>
      <c r="L47" s="129" t="s">
        <v>149</v>
      </c>
      <c r="M47" s="161" t="s">
        <v>193</v>
      </c>
      <c r="N47" s="425" t="str">
        <f>IF('㋐要件確認'!B56="","",'㋐要件確認'!B56)</f>
        <v/>
      </c>
      <c r="O47" s="426"/>
      <c r="P47" s="426"/>
      <c r="Q47" s="426"/>
      <c r="R47" s="264"/>
      <c r="S47" s="264"/>
      <c r="T47" s="433" t="s">
        <v>194</v>
      </c>
      <c r="U47" s="264"/>
      <c r="V47" s="264"/>
      <c r="W47" s="264"/>
      <c r="X47" s="264"/>
      <c r="Y47" s="264"/>
      <c r="Z47" s="264"/>
      <c r="AA47" s="264"/>
      <c r="AB47" s="425" t="str">
        <f>IF('㋐要件確認'!B74="","",'㋐要件確認'!B74)</f>
        <v/>
      </c>
      <c r="AC47" s="426"/>
      <c r="AD47" s="426"/>
      <c r="AE47" s="426"/>
      <c r="AF47" s="264"/>
      <c r="AG47" s="264"/>
      <c r="AH47" s="427" t="s">
        <v>196</v>
      </c>
      <c r="AI47" s="422"/>
      <c r="AJ47" s="425" t="str">
        <f>IF('㋐要件確認'!B85="","",'㋐要件確認'!B85)</f>
        <v/>
      </c>
      <c r="AK47" s="426"/>
      <c r="AL47" s="426"/>
      <c r="AM47" s="426"/>
      <c r="AN47" s="264"/>
      <c r="AO47" s="264"/>
      <c r="AP47" s="160" t="s">
        <v>195</v>
      </c>
      <c r="AQ47" s="423" t="s">
        <v>217</v>
      </c>
      <c r="AR47" s="424"/>
      <c r="AS47" s="424"/>
      <c r="AT47" s="424"/>
      <c r="AU47" s="264"/>
      <c r="AV47" s="264"/>
      <c r="AW47" s="233"/>
      <c r="AX47" s="159"/>
      <c r="BA47" s="11" t="b">
        <v>0</v>
      </c>
      <c r="BC47" s="132"/>
    </row>
    <row r="48" spans="1:55" ht="15" customHeight="1" x14ac:dyDescent="0.4">
      <c r="A48" s="187"/>
      <c r="B48" s="187"/>
      <c r="C48" s="191"/>
      <c r="D48" s="155"/>
      <c r="E48" s="155"/>
      <c r="F48" s="155"/>
      <c r="G48" s="155"/>
      <c r="H48" s="155"/>
      <c r="I48" s="155"/>
      <c r="J48" s="155"/>
      <c r="K48" s="155"/>
      <c r="L48" s="129"/>
      <c r="M48" s="188"/>
      <c r="N48" s="189"/>
      <c r="O48" s="190"/>
      <c r="P48" s="190"/>
      <c r="Q48" s="190"/>
      <c r="R48" s="155"/>
      <c r="S48" s="155"/>
      <c r="T48" s="188"/>
      <c r="U48" s="155"/>
      <c r="V48" s="155"/>
      <c r="W48" s="155"/>
      <c r="X48" s="155"/>
      <c r="Y48" s="155"/>
      <c r="Z48" s="155"/>
      <c r="AA48" s="155"/>
      <c r="AB48" s="155"/>
      <c r="AC48" s="233"/>
      <c r="AD48" s="233"/>
      <c r="AE48" s="233"/>
      <c r="AF48" s="233"/>
      <c r="AG48" s="233"/>
      <c r="AH48" s="233"/>
      <c r="AI48" s="233"/>
      <c r="AJ48" s="233"/>
      <c r="AK48" s="233"/>
      <c r="AL48" s="233"/>
      <c r="AM48" s="233"/>
      <c r="AN48" s="233"/>
      <c r="AO48" s="233"/>
      <c r="AP48" s="232"/>
      <c r="AQ48" s="233"/>
      <c r="AR48" s="233"/>
      <c r="AS48" s="233"/>
      <c r="AT48" s="233"/>
      <c r="AU48" s="233"/>
      <c r="AV48" s="233"/>
      <c r="AW48" s="155"/>
      <c r="AX48" s="184"/>
      <c r="BC48" s="185"/>
    </row>
    <row r="49" spans="1:54" ht="18.75" customHeight="1" x14ac:dyDescent="0.4">
      <c r="A49" s="140"/>
      <c r="B49" s="140"/>
      <c r="C49" s="144" t="s">
        <v>200</v>
      </c>
      <c r="D49" s="182"/>
      <c r="E49" s="182"/>
      <c r="F49" s="182"/>
      <c r="G49" s="182"/>
      <c r="H49" s="182"/>
      <c r="I49" s="182"/>
      <c r="J49" s="423" t="s">
        <v>217</v>
      </c>
      <c r="K49" s="424"/>
      <c r="L49" s="424"/>
      <c r="M49" s="424"/>
      <c r="N49" s="264"/>
      <c r="O49" s="264"/>
      <c r="P49" s="264"/>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32"/>
      <c r="AQ49" s="132"/>
      <c r="AR49" s="132"/>
      <c r="AS49" s="137"/>
      <c r="AT49" s="141"/>
      <c r="AU49" s="50"/>
      <c r="AV49" s="50"/>
      <c r="AW49" s="50"/>
      <c r="AX49" s="130"/>
      <c r="BA49" s="11" t="b">
        <v>0</v>
      </c>
    </row>
    <row r="50" spans="1:54" ht="9.75" customHeight="1" x14ac:dyDescent="0.4">
      <c r="A50" s="187"/>
      <c r="B50" s="187"/>
      <c r="C50" s="191"/>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5"/>
      <c r="AQ50" s="185"/>
      <c r="AR50" s="185"/>
      <c r="AS50" s="186"/>
      <c r="AT50" s="189"/>
      <c r="AU50" s="190"/>
      <c r="AV50" s="190"/>
      <c r="AW50" s="190"/>
      <c r="AX50" s="192"/>
      <c r="BA50" s="11"/>
    </row>
    <row r="51" spans="1:54" ht="12.75" customHeight="1" x14ac:dyDescent="0.4">
      <c r="A51" s="35"/>
      <c r="B51" s="35"/>
      <c r="C51" s="140"/>
      <c r="D51" s="135"/>
      <c r="E51" s="135"/>
      <c r="F51" s="135"/>
      <c r="G51" s="135"/>
      <c r="H51" s="135"/>
      <c r="I51" s="135"/>
      <c r="J51" s="135"/>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5"/>
      <c r="AQ51" s="135"/>
      <c r="AR51" s="135"/>
      <c r="AS51" s="142"/>
      <c r="AT51" s="142"/>
      <c r="AU51" s="142"/>
      <c r="AV51" s="142"/>
      <c r="AW51" s="142"/>
      <c r="AX51" s="142"/>
      <c r="AY51" s="95"/>
      <c r="AZ51" s="95"/>
      <c r="BA51" s="11"/>
      <c r="BB51" s="95"/>
    </row>
    <row r="52" spans="1:54" ht="18.75" customHeight="1" x14ac:dyDescent="0.4">
      <c r="A52" s="35"/>
      <c r="B52" s="367" t="str">
        <f>IF(AND(B7="",B27=""),"","シート㋒に入力の正しくない項目がありますので、もう一度確認してください。")</f>
        <v>シート㋒に入力の正しくない項目がありますので、もう一度確認してください。</v>
      </c>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67"/>
      <c r="AD52" s="369"/>
      <c r="AE52" s="369"/>
      <c r="AF52" s="369"/>
      <c r="AG52" s="369"/>
      <c r="AH52" s="369"/>
      <c r="AI52" s="369"/>
      <c r="AJ52" s="369"/>
      <c r="AK52" s="369"/>
      <c r="AL52" s="369"/>
      <c r="AM52" s="369"/>
      <c r="AN52" s="369"/>
      <c r="AO52" s="369"/>
      <c r="AP52" s="370"/>
      <c r="AQ52" s="370"/>
      <c r="AR52" s="370"/>
      <c r="AS52" s="370"/>
      <c r="AT52" s="370"/>
      <c r="AU52" s="370"/>
      <c r="AV52" s="370"/>
      <c r="AW52" s="25"/>
      <c r="AX52" s="25"/>
      <c r="BA52" s="34" t="str">
        <f>IF(AND(B7="",B27=""),"㋒OK","㋒NG")</f>
        <v>㋒NG</v>
      </c>
    </row>
    <row r="53" spans="1:54" ht="24.75" customHeight="1" x14ac:dyDescent="0.4">
      <c r="A53" s="35"/>
      <c r="B53" s="440" t="str">
        <f>IF(AND('㋐要件確認'!BC95="㋐OK",'㋑事業者基本情報'!AZ54="㋑OK",'㋒同意事項および提出書類'!BA52="㋒OK"),"すべての項目の入力ができたら、「①支援金交付申請書兼請求書」および「②売上総利益率または営業利益率の減少状況」シートの内容をご確認の上、必要書類を添えてご提出ください。","シート㋐㋑㋒に入力の正しくない項目がありますので、もう一度確認してください。")</f>
        <v>シート㋐㋑㋒に入力の正しくない項目がありますので、もう一度確認してください。</v>
      </c>
      <c r="C53" s="440"/>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1"/>
      <c r="AG53" s="441"/>
      <c r="AH53" s="441"/>
      <c r="AI53" s="441"/>
      <c r="AJ53" s="441"/>
      <c r="AK53" s="441"/>
      <c r="AL53" s="441"/>
      <c r="AM53" s="442"/>
      <c r="AN53" s="442"/>
      <c r="AO53" s="442"/>
      <c r="AP53" s="442"/>
      <c r="AQ53" s="442"/>
      <c r="AR53" s="442"/>
      <c r="AS53" s="442"/>
      <c r="AT53" s="442"/>
      <c r="AU53" s="442"/>
      <c r="AV53" s="442"/>
      <c r="AW53" s="25"/>
      <c r="AX53" s="25"/>
      <c r="BA53" s="34" t="str">
        <f>IF(AND('㋐要件確認'!BC95="㋐OK",'㋑事業者基本情報'!AZ54="㋑OK",'㋒同意事項および提出書類'!BA52="㋒OK"),"入力OK","入力NG")</f>
        <v>入力NG</v>
      </c>
    </row>
    <row r="54" spans="1:54" ht="24.75" customHeight="1" x14ac:dyDescent="0.4">
      <c r="A54" s="35"/>
      <c r="B54" s="440"/>
      <c r="C54" s="440"/>
      <c r="D54" s="440"/>
      <c r="E54" s="440"/>
      <c r="F54" s="440"/>
      <c r="G54" s="440"/>
      <c r="H54" s="440"/>
      <c r="I54" s="440"/>
      <c r="J54" s="440"/>
      <c r="K54" s="440"/>
      <c r="L54" s="440"/>
      <c r="M54" s="440"/>
      <c r="N54" s="440"/>
      <c r="O54" s="440"/>
      <c r="P54" s="440"/>
      <c r="Q54" s="440"/>
      <c r="R54" s="440"/>
      <c r="S54" s="440"/>
      <c r="T54" s="440"/>
      <c r="U54" s="440"/>
      <c r="V54" s="440"/>
      <c r="W54" s="440"/>
      <c r="X54" s="440"/>
      <c r="Y54" s="440"/>
      <c r="Z54" s="440"/>
      <c r="AA54" s="440"/>
      <c r="AB54" s="440"/>
      <c r="AC54" s="440"/>
      <c r="AD54" s="440"/>
      <c r="AE54" s="440"/>
      <c r="AF54" s="441"/>
      <c r="AG54" s="441"/>
      <c r="AH54" s="441"/>
      <c r="AI54" s="441"/>
      <c r="AJ54" s="441"/>
      <c r="AK54" s="441"/>
      <c r="AL54" s="441"/>
      <c r="AM54" s="442"/>
      <c r="AN54" s="442"/>
      <c r="AO54" s="442"/>
      <c r="AP54" s="442"/>
      <c r="AQ54" s="442"/>
      <c r="AR54" s="442"/>
      <c r="AS54" s="442"/>
      <c r="AT54" s="442"/>
      <c r="AU54" s="442"/>
      <c r="AV54" s="442"/>
      <c r="AW54" s="25"/>
      <c r="AX54" s="25"/>
    </row>
    <row r="55" spans="1:54" ht="10.5" customHeight="1" thickBot="1" x14ac:dyDescent="0.4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row>
    <row r="56" spans="1:54" ht="11.25" customHeight="1" thickTop="1" x14ac:dyDescent="0.4">
      <c r="A56" s="25"/>
      <c r="B56" s="57"/>
      <c r="C56" s="58"/>
      <c r="D56" s="58"/>
      <c r="E56" s="58"/>
      <c r="F56" s="58"/>
      <c r="G56" s="58"/>
      <c r="H56" s="58"/>
      <c r="I56" s="58"/>
      <c r="J56" s="58"/>
      <c r="K56" s="58"/>
      <c r="L56" s="58"/>
      <c r="M56" s="58"/>
      <c r="N56" s="58"/>
      <c r="O56" s="58"/>
      <c r="P56" s="58"/>
      <c r="Q56" s="58"/>
      <c r="R56" s="58"/>
      <c r="S56" s="59"/>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row>
    <row r="57" spans="1:54" ht="18.75" customHeight="1" x14ac:dyDescent="0.4">
      <c r="A57" s="25"/>
      <c r="B57" s="60"/>
      <c r="C57" s="61" t="s">
        <v>49</v>
      </c>
      <c r="D57" s="27"/>
      <c r="E57" s="27"/>
      <c r="F57" s="27"/>
      <c r="G57" s="27"/>
      <c r="H57" s="27"/>
      <c r="I57" s="27"/>
      <c r="J57" s="27"/>
      <c r="K57" s="27"/>
      <c r="L57" s="27"/>
      <c r="M57" s="27"/>
      <c r="N57" s="27"/>
      <c r="O57" s="25"/>
      <c r="P57" s="25"/>
      <c r="Q57" s="25"/>
      <c r="R57" s="25"/>
      <c r="S57" s="62"/>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row>
    <row r="58" spans="1:54" ht="18.75" customHeight="1" x14ac:dyDescent="0.4">
      <c r="A58" s="25"/>
      <c r="B58" s="60"/>
      <c r="C58" s="27" t="s">
        <v>41</v>
      </c>
      <c r="D58" s="27"/>
      <c r="E58" s="27"/>
      <c r="F58" s="27"/>
      <c r="G58" s="27"/>
      <c r="H58" s="27"/>
      <c r="I58" s="27"/>
      <c r="J58" s="27"/>
      <c r="K58" s="27"/>
      <c r="L58" s="27"/>
      <c r="M58" s="27"/>
      <c r="N58" s="27"/>
      <c r="O58" s="25"/>
      <c r="P58" s="25"/>
      <c r="Q58" s="25"/>
      <c r="R58" s="25"/>
      <c r="S58" s="62"/>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row>
    <row r="59" spans="1:54" ht="18.75" customHeight="1" x14ac:dyDescent="0.4">
      <c r="A59" s="25"/>
      <c r="B59" s="60"/>
      <c r="C59" s="27" t="s">
        <v>42</v>
      </c>
      <c r="D59" s="27"/>
      <c r="E59" s="27"/>
      <c r="F59" s="27"/>
      <c r="G59" s="27"/>
      <c r="H59" s="27"/>
      <c r="I59" s="27"/>
      <c r="J59" s="27"/>
      <c r="K59" s="27"/>
      <c r="L59" s="27"/>
      <c r="M59" s="27"/>
      <c r="N59" s="27"/>
      <c r="O59" s="25"/>
      <c r="P59" s="25"/>
      <c r="Q59" s="25"/>
      <c r="R59" s="25"/>
      <c r="S59" s="62"/>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row>
    <row r="60" spans="1:54" ht="18.75" customHeight="1" x14ac:dyDescent="0.4">
      <c r="A60" s="25"/>
      <c r="B60" s="60"/>
      <c r="C60" s="27" t="s">
        <v>43</v>
      </c>
      <c r="D60" s="27"/>
      <c r="E60" s="27"/>
      <c r="F60" s="27"/>
      <c r="G60" s="27"/>
      <c r="H60" s="27"/>
      <c r="I60" s="27"/>
      <c r="J60" s="27"/>
      <c r="K60" s="27"/>
      <c r="L60" s="27"/>
      <c r="M60" s="27"/>
      <c r="N60" s="27"/>
      <c r="O60" s="25"/>
      <c r="P60" s="25"/>
      <c r="Q60" s="25"/>
      <c r="R60" s="25"/>
      <c r="S60" s="62"/>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row>
    <row r="61" spans="1:54" ht="11.25" customHeight="1" thickBot="1" x14ac:dyDescent="0.45">
      <c r="A61" s="25"/>
      <c r="B61" s="63"/>
      <c r="C61" s="64"/>
      <c r="D61" s="64"/>
      <c r="E61" s="64"/>
      <c r="F61" s="64"/>
      <c r="G61" s="64"/>
      <c r="H61" s="64"/>
      <c r="I61" s="64"/>
      <c r="J61" s="64"/>
      <c r="K61" s="64"/>
      <c r="L61" s="64"/>
      <c r="M61" s="64"/>
      <c r="N61" s="64"/>
      <c r="O61" s="64"/>
      <c r="P61" s="64"/>
      <c r="Q61" s="64"/>
      <c r="R61" s="64"/>
      <c r="S61" s="6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row>
    <row r="62" spans="1:54" ht="18.75" customHeight="1" thickTop="1" x14ac:dyDescent="0.4">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row>
  </sheetData>
  <sheetProtection algorithmName="SHA-512" hashValue="50hiBxqN8iGzOZKB+WcThocgRrLnci0jtKoCkTL6C/cte7arMOCk4aadME2qO7DyeFfqXUyd4Nrs+D87WHdoSw==" saltValue="zwFJgjvuRu392aQZjAJMjg==" spinCount="100000" sheet="1" selectLockedCells="1"/>
  <mergeCells count="52">
    <mergeCell ref="Q2:AP2"/>
    <mergeCell ref="AN20:AT20"/>
    <mergeCell ref="Z13:AG13"/>
    <mergeCell ref="AT1:AX2"/>
    <mergeCell ref="F2:P2"/>
    <mergeCell ref="C13:Y13"/>
    <mergeCell ref="P4:AA6"/>
    <mergeCell ref="A4:N6"/>
    <mergeCell ref="AB4:AC6"/>
    <mergeCell ref="AE4:AQ6"/>
    <mergeCell ref="C15:J15"/>
    <mergeCell ref="K15:R15"/>
    <mergeCell ref="C17:J17"/>
    <mergeCell ref="B9:AX9"/>
    <mergeCell ref="B53:AV54"/>
    <mergeCell ref="B52:AV52"/>
    <mergeCell ref="C44:Q44"/>
    <mergeCell ref="Z39:AE39"/>
    <mergeCell ref="C41:P41"/>
    <mergeCell ref="Q41:V41"/>
    <mergeCell ref="C43:K43"/>
    <mergeCell ref="L43:AL43"/>
    <mergeCell ref="C39:Y39"/>
    <mergeCell ref="N47:S47"/>
    <mergeCell ref="C47:K47"/>
    <mergeCell ref="J49:P49"/>
    <mergeCell ref="C45:AN45"/>
    <mergeCell ref="AO45:AU45"/>
    <mergeCell ref="P24:AE26"/>
    <mergeCell ref="B20:AM20"/>
    <mergeCell ref="AF24:AS26"/>
    <mergeCell ref="AT23:AX25"/>
    <mergeCell ref="B7:S7"/>
    <mergeCell ref="B11:F11"/>
    <mergeCell ref="K17:R17"/>
    <mergeCell ref="K19:R19"/>
    <mergeCell ref="C19:J19"/>
    <mergeCell ref="AQ47:AV47"/>
    <mergeCell ref="AB47:AG47"/>
    <mergeCell ref="AH47:AI47"/>
    <mergeCell ref="AJ47:AO47"/>
    <mergeCell ref="C35:AC35"/>
    <mergeCell ref="B27:S27"/>
    <mergeCell ref="C31:AB31"/>
    <mergeCell ref="C34:U34"/>
    <mergeCell ref="C32:W32"/>
    <mergeCell ref="AC31:AG31"/>
    <mergeCell ref="V34:Z34"/>
    <mergeCell ref="T47:AA47"/>
    <mergeCell ref="B21:AM21"/>
    <mergeCell ref="H29:AH29"/>
    <mergeCell ref="A24:N26"/>
  </mergeCells>
  <phoneticPr fontId="1"/>
  <conditionalFormatting sqref="B52:AO52">
    <cfRule type="expression" dxfId="10" priority="2">
      <formula>$BA$52="㋒OK"</formula>
    </cfRule>
  </conditionalFormatting>
  <pageMargins left="0.23622047244094491" right="0.23622047244094491" top="0.15748031496062992" bottom="0" header="0" footer="0"/>
  <pageSetup paperSize="9" fitToHeight="0" orientation="landscape" r:id="rId1"/>
  <rowBreaks count="1" manualBreakCount="1">
    <brk id="22"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locked="0" defaultSize="0" autoFill="0" autoLine="0" autoPict="0">
                <anchor moveWithCells="1">
                  <from>
                    <xdr:col>0</xdr:col>
                    <xdr:colOff>190500</xdr:colOff>
                    <xdr:row>44</xdr:row>
                    <xdr:rowOff>9525</xdr:rowOff>
                  </from>
                  <to>
                    <xdr:col>2</xdr:col>
                    <xdr:colOff>95250</xdr:colOff>
                    <xdr:row>45</xdr:row>
                    <xdr:rowOff>19050</xdr:rowOff>
                  </to>
                </anchor>
              </controlPr>
            </control>
          </mc:Choice>
        </mc:AlternateContent>
        <mc:AlternateContent xmlns:mc="http://schemas.openxmlformats.org/markup-compatibility/2006">
          <mc:Choice Requires="x14">
            <control shapeId="8210" r:id="rId5" name="Check Box 18">
              <controlPr locked="0" defaultSize="0" autoFill="0" autoLine="0" autoPict="0">
                <anchor moveWithCells="1">
                  <from>
                    <xdr:col>0</xdr:col>
                    <xdr:colOff>180975</xdr:colOff>
                    <xdr:row>32</xdr:row>
                    <xdr:rowOff>171450</xdr:rowOff>
                  </from>
                  <to>
                    <xdr:col>2</xdr:col>
                    <xdr:colOff>85725</xdr:colOff>
                    <xdr:row>34</xdr:row>
                    <xdr:rowOff>9525</xdr:rowOff>
                  </to>
                </anchor>
              </controlPr>
            </control>
          </mc:Choice>
        </mc:AlternateContent>
        <mc:AlternateContent xmlns:mc="http://schemas.openxmlformats.org/markup-compatibility/2006">
          <mc:Choice Requires="x14">
            <control shapeId="8211" r:id="rId6" name="Check Box 19">
              <controlPr locked="0" defaultSize="0" autoFill="0" autoLine="0" autoPict="0">
                <anchor moveWithCells="1">
                  <from>
                    <xdr:col>0</xdr:col>
                    <xdr:colOff>180975</xdr:colOff>
                    <xdr:row>30</xdr:row>
                    <xdr:rowOff>0</xdr:rowOff>
                  </from>
                  <to>
                    <xdr:col>2</xdr:col>
                    <xdr:colOff>85725</xdr:colOff>
                    <xdr:row>31</xdr:row>
                    <xdr:rowOff>9525</xdr:rowOff>
                  </to>
                </anchor>
              </controlPr>
            </control>
          </mc:Choice>
        </mc:AlternateContent>
        <mc:AlternateContent xmlns:mc="http://schemas.openxmlformats.org/markup-compatibility/2006">
          <mc:Choice Requires="x14">
            <control shapeId="8212" r:id="rId7" name="Check Box 20">
              <controlPr locked="0" defaultSize="0" autoFill="0" autoLine="0" autoPict="0">
                <anchor moveWithCells="1">
                  <from>
                    <xdr:col>0</xdr:col>
                    <xdr:colOff>180975</xdr:colOff>
                    <xdr:row>39</xdr:row>
                    <xdr:rowOff>180975</xdr:rowOff>
                  </from>
                  <to>
                    <xdr:col>2</xdr:col>
                    <xdr:colOff>85725</xdr:colOff>
                    <xdr:row>41</xdr:row>
                    <xdr:rowOff>0</xdr:rowOff>
                  </to>
                </anchor>
              </controlPr>
            </control>
          </mc:Choice>
        </mc:AlternateContent>
        <mc:AlternateContent xmlns:mc="http://schemas.openxmlformats.org/markup-compatibility/2006">
          <mc:Choice Requires="x14">
            <control shapeId="8213" r:id="rId8" name="Check Box 21">
              <controlPr locked="0" defaultSize="0" autoFill="0" autoLine="0" autoPict="0">
                <anchor moveWithCells="1">
                  <from>
                    <xdr:col>1</xdr:col>
                    <xdr:colOff>0</xdr:colOff>
                    <xdr:row>16</xdr:row>
                    <xdr:rowOff>0</xdr:rowOff>
                  </from>
                  <to>
                    <xdr:col>2</xdr:col>
                    <xdr:colOff>38100</xdr:colOff>
                    <xdr:row>16</xdr:row>
                    <xdr:rowOff>219075</xdr:rowOff>
                  </to>
                </anchor>
              </controlPr>
            </control>
          </mc:Choice>
        </mc:AlternateContent>
        <mc:AlternateContent xmlns:mc="http://schemas.openxmlformats.org/markup-compatibility/2006">
          <mc:Choice Requires="x14">
            <control shapeId="8214" r:id="rId9" name="Check Box 22">
              <controlPr locked="0" defaultSize="0" autoFill="0" autoLine="0" autoPict="0">
                <anchor moveWithCells="1">
                  <from>
                    <xdr:col>1</xdr:col>
                    <xdr:colOff>0</xdr:colOff>
                    <xdr:row>12</xdr:row>
                    <xdr:rowOff>9525</xdr:rowOff>
                  </from>
                  <to>
                    <xdr:col>2</xdr:col>
                    <xdr:colOff>104775</xdr:colOff>
                    <xdr:row>13</xdr:row>
                    <xdr:rowOff>19050</xdr:rowOff>
                  </to>
                </anchor>
              </controlPr>
            </control>
          </mc:Choice>
        </mc:AlternateContent>
        <mc:AlternateContent xmlns:mc="http://schemas.openxmlformats.org/markup-compatibility/2006">
          <mc:Choice Requires="x14">
            <control shapeId="8217" r:id="rId10" name="Check Box 25">
              <controlPr locked="0" defaultSize="0" autoFill="0" autoLine="0" autoPict="0">
                <anchor moveWithCells="1">
                  <from>
                    <xdr:col>0</xdr:col>
                    <xdr:colOff>180975</xdr:colOff>
                    <xdr:row>38</xdr:row>
                    <xdr:rowOff>47625</xdr:rowOff>
                  </from>
                  <to>
                    <xdr:col>1</xdr:col>
                    <xdr:colOff>161925</xdr:colOff>
                    <xdr:row>38</xdr:row>
                    <xdr:rowOff>209550</xdr:rowOff>
                  </to>
                </anchor>
              </controlPr>
            </control>
          </mc:Choice>
        </mc:AlternateContent>
        <mc:AlternateContent xmlns:mc="http://schemas.openxmlformats.org/markup-compatibility/2006">
          <mc:Choice Requires="x14">
            <control shapeId="8218" r:id="rId11" name="Check Box 26">
              <controlPr locked="0" defaultSize="0" autoFill="0" autoLine="0" autoPict="0">
                <anchor moveWithCells="1">
                  <from>
                    <xdr:col>0</xdr:col>
                    <xdr:colOff>180975</xdr:colOff>
                    <xdr:row>42</xdr:row>
                    <xdr:rowOff>0</xdr:rowOff>
                  </from>
                  <to>
                    <xdr:col>2</xdr:col>
                    <xdr:colOff>95250</xdr:colOff>
                    <xdr:row>43</xdr:row>
                    <xdr:rowOff>9525</xdr:rowOff>
                  </to>
                </anchor>
              </controlPr>
            </control>
          </mc:Choice>
        </mc:AlternateContent>
        <mc:AlternateContent xmlns:mc="http://schemas.openxmlformats.org/markup-compatibility/2006">
          <mc:Choice Requires="x14">
            <control shapeId="8219" r:id="rId12" name="Check Box 27">
              <controlPr locked="0" defaultSize="0" autoFill="0" autoLine="0" autoPict="0">
                <anchor moveWithCells="1">
                  <from>
                    <xdr:col>0</xdr:col>
                    <xdr:colOff>190500</xdr:colOff>
                    <xdr:row>45</xdr:row>
                    <xdr:rowOff>219075</xdr:rowOff>
                  </from>
                  <to>
                    <xdr:col>2</xdr:col>
                    <xdr:colOff>95250</xdr:colOff>
                    <xdr:row>47</xdr:row>
                    <xdr:rowOff>9525</xdr:rowOff>
                  </to>
                </anchor>
              </controlPr>
            </control>
          </mc:Choice>
        </mc:AlternateContent>
        <mc:AlternateContent xmlns:mc="http://schemas.openxmlformats.org/markup-compatibility/2006">
          <mc:Choice Requires="x14">
            <control shapeId="8221" r:id="rId13" name="Check Box 29">
              <controlPr locked="0" defaultSize="0" autoFill="0" autoLine="0" autoPict="0">
                <anchor moveWithCells="1">
                  <from>
                    <xdr:col>1</xdr:col>
                    <xdr:colOff>0</xdr:colOff>
                    <xdr:row>18</xdr:row>
                    <xdr:rowOff>0</xdr:rowOff>
                  </from>
                  <to>
                    <xdr:col>2</xdr:col>
                    <xdr:colOff>104775</xdr:colOff>
                    <xdr:row>19</xdr:row>
                    <xdr:rowOff>9525</xdr:rowOff>
                  </to>
                </anchor>
              </controlPr>
            </control>
          </mc:Choice>
        </mc:AlternateContent>
        <mc:AlternateContent xmlns:mc="http://schemas.openxmlformats.org/markup-compatibility/2006">
          <mc:Choice Requires="x14">
            <control shapeId="8222" r:id="rId14" name="Check Box 30">
              <controlPr locked="0" defaultSize="0" autoFill="0" autoLine="0" autoPict="0">
                <anchor moveWithCells="1">
                  <from>
                    <xdr:col>1</xdr:col>
                    <xdr:colOff>0</xdr:colOff>
                    <xdr:row>14</xdr:row>
                    <xdr:rowOff>0</xdr:rowOff>
                  </from>
                  <to>
                    <xdr:col>2</xdr:col>
                    <xdr:colOff>38100</xdr:colOff>
                    <xdr:row>14</xdr:row>
                    <xdr:rowOff>219075</xdr:rowOff>
                  </to>
                </anchor>
              </controlPr>
            </control>
          </mc:Choice>
        </mc:AlternateContent>
        <mc:AlternateContent xmlns:mc="http://schemas.openxmlformats.org/markup-compatibility/2006">
          <mc:Choice Requires="x14">
            <control shapeId="8223" r:id="rId15" name="Check Box 31">
              <controlPr defaultSize="0" autoFill="0" autoLine="0" autoPict="0">
                <anchor moveWithCells="1">
                  <from>
                    <xdr:col>1</xdr:col>
                    <xdr:colOff>0</xdr:colOff>
                    <xdr:row>47</xdr:row>
                    <xdr:rowOff>228600</xdr:rowOff>
                  </from>
                  <to>
                    <xdr:col>2</xdr:col>
                    <xdr:colOff>104775</xdr:colOff>
                    <xdr:row>49</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BC54C9F5-577A-434F-9CCE-C0B0159ABBB9}">
            <xm:f>AND('㋐要件確認'!BC95="㋐OK",'㋑事業者基本情報'!AZ54="㋑OK",BA52="㋒OK")</xm:f>
            <x14:dxf>
              <font>
                <b/>
                <i val="0"/>
                <color theme="1"/>
              </font>
              <fill>
                <patternFill>
                  <bgColor rgb="FFFFFF00"/>
                </patternFill>
              </fill>
            </x14:dxf>
          </x14:cfRule>
          <xm:sqref>B53:AV54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FF99"/>
    <pageSetUpPr fitToPage="1"/>
  </sheetPr>
  <dimension ref="A1:AI672"/>
  <sheetViews>
    <sheetView showGridLines="0" view="pageBreakPreview" zoomScale="90" zoomScaleNormal="90" zoomScaleSheetLayoutView="90" workbookViewId="0">
      <selection activeCell="A38" sqref="A38"/>
    </sheetView>
  </sheetViews>
  <sheetFormatPr defaultColWidth="9" defaultRowHeight="13.5" x14ac:dyDescent="0.4"/>
  <cols>
    <col min="1" max="48" width="2.625" style="1" customWidth="1"/>
    <col min="49" max="16384" width="9" style="1"/>
  </cols>
  <sheetData>
    <row r="1" spans="1:35" s="245" customFormat="1" ht="16.5" x14ac:dyDescent="0.4">
      <c r="X1" s="456" t="s">
        <v>241</v>
      </c>
      <c r="Y1" s="457"/>
      <c r="Z1" s="457"/>
      <c r="AA1" s="457"/>
      <c r="AB1" s="457"/>
      <c r="AC1" s="457"/>
      <c r="AD1" s="457"/>
      <c r="AE1" s="457"/>
    </row>
    <row r="2" spans="1:35" ht="40.5" customHeight="1" x14ac:dyDescent="0.4">
      <c r="V2" s="500" t="s">
        <v>177</v>
      </c>
      <c r="W2" s="501"/>
      <c r="X2" s="501"/>
      <c r="Y2" s="501"/>
      <c r="Z2" s="501"/>
      <c r="AA2" s="501"/>
      <c r="AB2" s="501"/>
      <c r="AC2" s="501"/>
      <c r="AD2" s="501"/>
      <c r="AE2" s="502"/>
    </row>
    <row r="3" spans="1:35" ht="8.25" customHeight="1" x14ac:dyDescent="0.4">
      <c r="AA3" s="30"/>
      <c r="AB3" s="31"/>
      <c r="AC3" s="31"/>
      <c r="AD3" s="31"/>
      <c r="AE3" s="31"/>
    </row>
    <row r="4" spans="1:35" ht="21" customHeight="1" x14ac:dyDescent="0.4">
      <c r="A4" s="458" t="s">
        <v>38</v>
      </c>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row>
    <row r="5" spans="1:35" ht="9" customHeight="1" x14ac:dyDescent="0.4">
      <c r="B5" s="478"/>
      <c r="C5" s="479"/>
      <c r="D5" s="479"/>
      <c r="E5" s="479"/>
      <c r="F5" s="479"/>
      <c r="G5" s="479"/>
      <c r="H5" s="479"/>
      <c r="I5" s="479"/>
      <c r="J5" s="479"/>
    </row>
    <row r="6" spans="1:35" ht="18.75" customHeight="1" x14ac:dyDescent="0.4">
      <c r="B6" s="479"/>
      <c r="C6" s="479"/>
      <c r="D6" s="479"/>
      <c r="E6" s="479"/>
      <c r="F6" s="479"/>
      <c r="G6" s="479"/>
      <c r="H6" s="479"/>
      <c r="I6" s="479"/>
      <c r="J6" s="479"/>
      <c r="U6" s="481" t="s">
        <v>103</v>
      </c>
      <c r="V6" s="274"/>
      <c r="W6" s="476">
        <v>7</v>
      </c>
      <c r="X6" s="476"/>
      <c r="Y6" s="1" t="s">
        <v>2</v>
      </c>
      <c r="Z6" s="476" t="str">
        <f>IF('㋐要件確認'!I17="","",'㋐要件確認'!I17)</f>
        <v/>
      </c>
      <c r="AA6" s="476"/>
      <c r="AB6" s="1" t="s">
        <v>1</v>
      </c>
      <c r="AC6" s="476" t="str">
        <f>IF('㋐要件確認'!L17="","",'㋐要件確認'!L17)</f>
        <v/>
      </c>
      <c r="AD6" s="476"/>
      <c r="AE6" s="1" t="s">
        <v>0</v>
      </c>
    </row>
    <row r="7" spans="1:35" ht="9" customHeight="1" x14ac:dyDescent="0.4">
      <c r="P7" s="478"/>
      <c r="Q7" s="479"/>
      <c r="R7" s="479"/>
      <c r="S7" s="479"/>
      <c r="T7" s="479"/>
      <c r="U7" s="479"/>
      <c r="V7" s="479"/>
      <c r="W7" s="479"/>
      <c r="X7" s="480"/>
      <c r="Y7" s="480"/>
      <c r="Z7" s="480"/>
      <c r="AA7" s="480"/>
      <c r="AB7" s="480"/>
      <c r="AC7" s="480"/>
      <c r="AD7" s="480"/>
    </row>
    <row r="8" spans="1:35" ht="18.75" customHeight="1" x14ac:dyDescent="0.4">
      <c r="B8" s="477" t="s">
        <v>4</v>
      </c>
      <c r="C8" s="281"/>
      <c r="D8" s="281"/>
      <c r="E8" s="281"/>
      <c r="F8" s="281"/>
      <c r="G8" s="281"/>
      <c r="H8" s="281"/>
      <c r="I8" s="281"/>
      <c r="J8" s="281"/>
      <c r="K8" s="281"/>
      <c r="L8" s="281"/>
      <c r="M8" s="281"/>
      <c r="N8" s="281"/>
      <c r="P8" s="479"/>
      <c r="Q8" s="479"/>
      <c r="R8" s="479"/>
      <c r="S8" s="479"/>
      <c r="T8" s="479"/>
      <c r="U8" s="479"/>
      <c r="V8" s="479"/>
      <c r="W8" s="479"/>
      <c r="X8" s="480"/>
      <c r="Y8" s="480"/>
      <c r="Z8" s="480"/>
      <c r="AA8" s="480"/>
      <c r="AB8" s="480"/>
      <c r="AC8" s="480"/>
      <c r="AD8" s="480"/>
    </row>
    <row r="9" spans="1:35" ht="8.25" customHeight="1" x14ac:dyDescent="0.4"/>
    <row r="10" spans="1:35" ht="18.75" customHeight="1" x14ac:dyDescent="0.4">
      <c r="A10" s="460" t="s">
        <v>153</v>
      </c>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row>
    <row r="11" spans="1:35" ht="18.75" customHeight="1" x14ac:dyDescent="0.4">
      <c r="A11" s="366"/>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row>
    <row r="12" spans="1:35" ht="15" customHeight="1" x14ac:dyDescent="0.4"/>
    <row r="13" spans="1:35" ht="18.75" customHeight="1" x14ac:dyDescent="0.4">
      <c r="A13" s="484" t="s">
        <v>29</v>
      </c>
      <c r="B13" s="484"/>
      <c r="C13" s="484"/>
      <c r="D13" s="484"/>
      <c r="E13" s="484"/>
      <c r="F13" s="484"/>
      <c r="G13" s="484"/>
      <c r="H13" s="484"/>
      <c r="I13" s="484"/>
      <c r="J13" s="484"/>
      <c r="K13" s="484"/>
      <c r="M13" s="498" t="s">
        <v>101</v>
      </c>
      <c r="N13" s="499"/>
      <c r="O13" s="499"/>
      <c r="P13" s="499"/>
      <c r="Q13" s="499"/>
      <c r="R13" s="499"/>
      <c r="S13" s="499"/>
      <c r="T13" s="499"/>
      <c r="U13" s="499"/>
      <c r="V13" s="499"/>
      <c r="W13" s="499"/>
      <c r="X13" s="499"/>
      <c r="AI13" s="83"/>
    </row>
    <row r="14" spans="1:35" ht="9" customHeight="1" x14ac:dyDescent="0.4"/>
    <row r="15" spans="1:35" ht="18.75" customHeight="1" x14ac:dyDescent="0.4">
      <c r="A15" s="485" t="s">
        <v>8</v>
      </c>
      <c r="B15" s="485"/>
      <c r="C15" s="485"/>
      <c r="D15" s="485"/>
      <c r="E15" s="485"/>
      <c r="F15" s="485"/>
    </row>
    <row r="16" spans="1:35" ht="13.5" customHeight="1" x14ac:dyDescent="0.4">
      <c r="A16" s="492" t="s">
        <v>159</v>
      </c>
      <c r="B16" s="493"/>
      <c r="C16" s="493"/>
      <c r="D16" s="493"/>
      <c r="E16" s="493"/>
      <c r="F16" s="493"/>
      <c r="G16" s="493"/>
      <c r="H16" s="494"/>
      <c r="I16" s="5" t="s">
        <v>10</v>
      </c>
      <c r="J16" s="66" t="str">
        <f>IF('㋑事業者基本情報'!I6="","",'㋑事業者基本情報'!I6)</f>
        <v/>
      </c>
      <c r="K16" s="66" t="str">
        <f>IF('㋑事業者基本情報'!J6="","",'㋑事業者基本情報'!J6)</f>
        <v/>
      </c>
      <c r="L16" s="66" t="str">
        <f>IF('㋑事業者基本情報'!K6="","",'㋑事業者基本情報'!K6)</f>
        <v/>
      </c>
      <c r="M16" s="12" t="s">
        <v>44</v>
      </c>
      <c r="N16" s="67" t="str">
        <f>IF('㋑事業者基本情報'!M6="","",'㋑事業者基本情報'!M6)</f>
        <v/>
      </c>
      <c r="O16" s="67" t="str">
        <f>IF('㋑事業者基本情報'!N6="","",'㋑事業者基本情報'!N6)</f>
        <v/>
      </c>
      <c r="P16" s="67" t="str">
        <f>IF('㋑事業者基本情報'!O6="","",'㋑事業者基本情報'!O6)</f>
        <v/>
      </c>
      <c r="Q16" s="67" t="str">
        <f>IF('㋑事業者基本情報'!P6="","",'㋑事業者基本情報'!P6)</f>
        <v/>
      </c>
      <c r="R16" s="3"/>
      <c r="S16" s="3"/>
      <c r="T16" s="3"/>
      <c r="U16" s="3"/>
      <c r="V16" s="3"/>
      <c r="W16" s="3"/>
      <c r="X16" s="3"/>
      <c r="Y16" s="3"/>
      <c r="Z16" s="3"/>
      <c r="AA16" s="3"/>
      <c r="AB16" s="3"/>
      <c r="AC16" s="3"/>
      <c r="AD16" s="3"/>
      <c r="AE16" s="4"/>
    </row>
    <row r="17" spans="1:31" ht="22.5" customHeight="1" x14ac:dyDescent="0.4">
      <c r="A17" s="495"/>
      <c r="B17" s="496"/>
      <c r="C17" s="496"/>
      <c r="D17" s="496"/>
      <c r="E17" s="496"/>
      <c r="F17" s="496"/>
      <c r="G17" s="496"/>
      <c r="H17" s="497"/>
      <c r="I17" s="486" t="str">
        <f>IF('㋑事業者基本情報'!R6="","",'㋑事業者基本情報'!R6)</f>
        <v/>
      </c>
      <c r="J17" s="487"/>
      <c r="K17" s="487"/>
      <c r="L17" s="487"/>
      <c r="M17" s="487"/>
      <c r="N17" s="487"/>
      <c r="O17" s="487"/>
      <c r="P17" s="487"/>
      <c r="Q17" s="487"/>
      <c r="R17" s="487"/>
      <c r="S17" s="487"/>
      <c r="T17" s="487"/>
      <c r="U17" s="487"/>
      <c r="V17" s="487"/>
      <c r="W17" s="487"/>
      <c r="X17" s="487"/>
      <c r="Y17" s="487"/>
      <c r="Z17" s="487"/>
      <c r="AA17" s="487"/>
      <c r="AB17" s="487"/>
      <c r="AC17" s="487"/>
      <c r="AD17" s="487"/>
      <c r="AE17" s="488"/>
    </row>
    <row r="18" spans="1:31" s="143" customFormat="1" ht="13.5" customHeight="1" x14ac:dyDescent="0.4">
      <c r="A18" s="492" t="s">
        <v>160</v>
      </c>
      <c r="B18" s="493"/>
      <c r="C18" s="493"/>
      <c r="D18" s="493"/>
      <c r="E18" s="493"/>
      <c r="F18" s="493"/>
      <c r="G18" s="493"/>
      <c r="H18" s="494"/>
      <c r="I18" s="5" t="s">
        <v>10</v>
      </c>
      <c r="J18" s="66" t="str">
        <f>IF('㋑事業者基本情報'!I9="","",'㋑事業者基本情報'!I9)</f>
        <v/>
      </c>
      <c r="K18" s="66" t="str">
        <f>IF('㋑事業者基本情報'!J9="","",'㋑事業者基本情報'!J9)</f>
        <v/>
      </c>
      <c r="L18" s="66" t="str">
        <f>IF('㋑事業者基本情報'!K9="","",'㋑事業者基本情報'!K9)</f>
        <v/>
      </c>
      <c r="M18" s="12" t="s">
        <v>44</v>
      </c>
      <c r="N18" s="67" t="str">
        <f>IF('㋑事業者基本情報'!M9="","",'㋑事業者基本情報'!M9)</f>
        <v/>
      </c>
      <c r="O18" s="67" t="str">
        <f>IF('㋑事業者基本情報'!N9="","",'㋑事業者基本情報'!N9)</f>
        <v/>
      </c>
      <c r="P18" s="67" t="str">
        <f>IF('㋑事業者基本情報'!O9="","",'㋑事業者基本情報'!O9)</f>
        <v/>
      </c>
      <c r="Q18" s="67" t="str">
        <f>IF('㋑事業者基本情報'!P9="","",'㋑事業者基本情報'!P9)</f>
        <v/>
      </c>
      <c r="R18" s="3"/>
      <c r="S18" s="3"/>
      <c r="T18" s="3"/>
      <c r="U18" s="3"/>
      <c r="V18" s="3"/>
      <c r="W18" s="3"/>
      <c r="X18" s="3"/>
      <c r="Y18" s="3"/>
      <c r="Z18" s="3"/>
      <c r="AA18" s="3"/>
      <c r="AB18" s="3"/>
      <c r="AC18" s="3"/>
      <c r="AD18" s="3"/>
      <c r="AE18" s="4"/>
    </row>
    <row r="19" spans="1:31" s="143" customFormat="1" ht="22.5" customHeight="1" x14ac:dyDescent="0.4">
      <c r="A19" s="495"/>
      <c r="B19" s="496"/>
      <c r="C19" s="496"/>
      <c r="D19" s="496"/>
      <c r="E19" s="496"/>
      <c r="F19" s="496"/>
      <c r="G19" s="496"/>
      <c r="H19" s="497"/>
      <c r="I19" s="486" t="str">
        <f>IF('㋑事業者基本情報'!R9="","",'㋑事業者基本情報'!R9)</f>
        <v/>
      </c>
      <c r="J19" s="487"/>
      <c r="K19" s="487"/>
      <c r="L19" s="487"/>
      <c r="M19" s="487"/>
      <c r="N19" s="487"/>
      <c r="O19" s="487"/>
      <c r="P19" s="487"/>
      <c r="Q19" s="487"/>
      <c r="R19" s="487"/>
      <c r="S19" s="487"/>
      <c r="T19" s="487"/>
      <c r="U19" s="487"/>
      <c r="V19" s="487"/>
      <c r="W19" s="487"/>
      <c r="X19" s="487"/>
      <c r="Y19" s="487"/>
      <c r="Z19" s="487"/>
      <c r="AA19" s="487"/>
      <c r="AB19" s="487"/>
      <c r="AC19" s="487"/>
      <c r="AD19" s="487"/>
      <c r="AE19" s="488"/>
    </row>
    <row r="20" spans="1:31" ht="26.25" customHeight="1" x14ac:dyDescent="0.4">
      <c r="A20" s="461" t="s">
        <v>161</v>
      </c>
      <c r="B20" s="462"/>
      <c r="C20" s="462"/>
      <c r="D20" s="462"/>
      <c r="E20" s="462"/>
      <c r="F20" s="462"/>
      <c r="G20" s="462"/>
      <c r="H20" s="463"/>
      <c r="I20" s="473" t="str">
        <f>IF('㋑事業者基本情報'!H11="","",'㋑事業者基本情報'!H11)</f>
        <v/>
      </c>
      <c r="J20" s="474"/>
      <c r="K20" s="474"/>
      <c r="L20" s="474"/>
      <c r="M20" s="474"/>
      <c r="N20" s="474"/>
      <c r="O20" s="474"/>
      <c r="P20" s="474"/>
      <c r="Q20" s="474"/>
      <c r="R20" s="474"/>
      <c r="S20" s="474"/>
      <c r="T20" s="474"/>
      <c r="U20" s="474"/>
      <c r="V20" s="474"/>
      <c r="W20" s="474"/>
      <c r="X20" s="474"/>
      <c r="Y20" s="474"/>
      <c r="Z20" s="474"/>
      <c r="AA20" s="474"/>
      <c r="AB20" s="474"/>
      <c r="AC20" s="474"/>
      <c r="AD20" s="474"/>
      <c r="AE20" s="475"/>
    </row>
    <row r="21" spans="1:31" ht="26.25" customHeight="1" x14ac:dyDescent="0.4">
      <c r="A21" s="461" t="s">
        <v>66</v>
      </c>
      <c r="B21" s="462"/>
      <c r="C21" s="462"/>
      <c r="D21" s="462"/>
      <c r="E21" s="462"/>
      <c r="F21" s="462"/>
      <c r="G21" s="462"/>
      <c r="H21" s="463"/>
      <c r="I21" s="473" t="str">
        <f>IF('㋑事業者基本情報'!H13="","",'㋑事業者基本情報'!H13)</f>
        <v/>
      </c>
      <c r="J21" s="474"/>
      <c r="K21" s="474"/>
      <c r="L21" s="474"/>
      <c r="M21" s="474"/>
      <c r="N21" s="474"/>
      <c r="O21" s="474"/>
      <c r="P21" s="474"/>
      <c r="Q21" s="474"/>
      <c r="R21" s="474"/>
      <c r="S21" s="474"/>
      <c r="T21" s="474"/>
      <c r="U21" s="474"/>
      <c r="V21" s="474"/>
      <c r="W21" s="474"/>
      <c r="X21" s="474"/>
      <c r="Y21" s="474"/>
      <c r="Z21" s="474"/>
      <c r="AA21" s="474"/>
      <c r="AB21" s="474"/>
      <c r="AC21" s="474"/>
      <c r="AD21" s="474"/>
      <c r="AE21" s="475"/>
    </row>
    <row r="22" spans="1:31" ht="22.5" customHeight="1" x14ac:dyDescent="0.4">
      <c r="A22" s="489" t="s">
        <v>6</v>
      </c>
      <c r="B22" s="490"/>
      <c r="C22" s="490"/>
      <c r="D22" s="490"/>
      <c r="E22" s="490"/>
      <c r="F22" s="490"/>
      <c r="G22" s="490"/>
      <c r="H22" s="490"/>
      <c r="I22" s="461" t="s">
        <v>11</v>
      </c>
      <c r="J22" s="462"/>
      <c r="K22" s="462"/>
      <c r="L22" s="462"/>
      <c r="M22" s="462"/>
      <c r="N22" s="462"/>
      <c r="O22" s="463"/>
      <c r="P22" s="464" t="str">
        <f>IF('㋑事業者基本情報'!M19="","",'㋑事業者基本情報'!M19)</f>
        <v/>
      </c>
      <c r="Q22" s="465"/>
      <c r="R22" s="465"/>
      <c r="S22" s="465"/>
      <c r="T22" s="465"/>
      <c r="U22" s="465"/>
      <c r="V22" s="465"/>
      <c r="W22" s="465"/>
      <c r="X22" s="465"/>
      <c r="Y22" s="465"/>
      <c r="Z22" s="465"/>
      <c r="AA22" s="465"/>
      <c r="AB22" s="465"/>
      <c r="AC22" s="465"/>
      <c r="AD22" s="465"/>
      <c r="AE22" s="466"/>
    </row>
    <row r="23" spans="1:31" ht="22.5" customHeight="1" x14ac:dyDescent="0.4">
      <c r="A23" s="490"/>
      <c r="B23" s="490"/>
      <c r="C23" s="490"/>
      <c r="D23" s="490"/>
      <c r="E23" s="490"/>
      <c r="F23" s="490"/>
      <c r="G23" s="490"/>
      <c r="H23" s="490"/>
      <c r="I23" s="461" t="s">
        <v>12</v>
      </c>
      <c r="J23" s="462"/>
      <c r="K23" s="462"/>
      <c r="L23" s="462"/>
      <c r="M23" s="462"/>
      <c r="N23" s="462"/>
      <c r="O23" s="463"/>
      <c r="P23" s="464" t="str">
        <f>IF('㋑事業者基本情報'!M22="","",'㋑事業者基本情報'!M22)</f>
        <v/>
      </c>
      <c r="Q23" s="465"/>
      <c r="R23" s="465"/>
      <c r="S23" s="465"/>
      <c r="T23" s="465"/>
      <c r="U23" s="465"/>
      <c r="V23" s="465"/>
      <c r="W23" s="465"/>
      <c r="X23" s="465"/>
      <c r="Y23" s="465"/>
      <c r="Z23" s="465"/>
      <c r="AA23" s="465"/>
      <c r="AB23" s="465"/>
      <c r="AC23" s="465"/>
      <c r="AD23" s="465"/>
      <c r="AE23" s="466"/>
    </row>
    <row r="24" spans="1:31" ht="22.5" customHeight="1" x14ac:dyDescent="0.4">
      <c r="A24" s="490"/>
      <c r="B24" s="490"/>
      <c r="C24" s="490"/>
      <c r="D24" s="490"/>
      <c r="E24" s="490"/>
      <c r="F24" s="490"/>
      <c r="G24" s="490"/>
      <c r="H24" s="490"/>
      <c r="I24" s="461" t="s">
        <v>5</v>
      </c>
      <c r="J24" s="462"/>
      <c r="K24" s="462"/>
      <c r="L24" s="462"/>
      <c r="M24" s="462"/>
      <c r="N24" s="462"/>
      <c r="O24" s="463"/>
      <c r="P24" s="467" t="str">
        <f>IF('㋑事業者基本情報'!M24="","",'㋑事業者基本情報'!M24)</f>
        <v/>
      </c>
      <c r="Q24" s="468"/>
      <c r="R24" s="468"/>
      <c r="S24" s="468"/>
      <c r="T24" s="468"/>
      <c r="U24" s="468"/>
      <c r="V24" s="468"/>
      <c r="W24" s="468"/>
      <c r="X24" s="468"/>
      <c r="Y24" s="468"/>
      <c r="Z24" s="468"/>
      <c r="AA24" s="468"/>
      <c r="AB24" s="468"/>
      <c r="AC24" s="468"/>
      <c r="AD24" s="468"/>
      <c r="AE24" s="469"/>
    </row>
    <row r="25" spans="1:31" ht="22.5" customHeight="1" x14ac:dyDescent="0.4">
      <c r="A25" s="489" t="s">
        <v>67</v>
      </c>
      <c r="B25" s="490"/>
      <c r="C25" s="490"/>
      <c r="D25" s="490"/>
      <c r="E25" s="490"/>
      <c r="F25" s="490"/>
      <c r="G25" s="490"/>
      <c r="H25" s="490"/>
      <c r="I25" s="461" t="s">
        <v>11</v>
      </c>
      <c r="J25" s="462"/>
      <c r="K25" s="462"/>
      <c r="L25" s="462"/>
      <c r="M25" s="462"/>
      <c r="N25" s="462"/>
      <c r="O25" s="463"/>
      <c r="P25" s="464" t="str">
        <f>IF('㋑事業者基本情報'!M27="","",'㋑事業者基本情報'!M27)</f>
        <v/>
      </c>
      <c r="Q25" s="465"/>
      <c r="R25" s="465"/>
      <c r="S25" s="465"/>
      <c r="T25" s="465"/>
      <c r="U25" s="465"/>
      <c r="V25" s="465"/>
      <c r="W25" s="465"/>
      <c r="X25" s="465"/>
      <c r="Y25" s="465"/>
      <c r="Z25" s="465"/>
      <c r="AA25" s="465"/>
      <c r="AB25" s="465"/>
      <c r="AC25" s="465"/>
      <c r="AD25" s="465"/>
      <c r="AE25" s="466"/>
    </row>
    <row r="26" spans="1:31" ht="22.5" customHeight="1" x14ac:dyDescent="0.4">
      <c r="A26" s="490"/>
      <c r="B26" s="490"/>
      <c r="C26" s="490"/>
      <c r="D26" s="490"/>
      <c r="E26" s="490"/>
      <c r="F26" s="490"/>
      <c r="G26" s="490"/>
      <c r="H26" s="490"/>
      <c r="I26" s="461" t="s">
        <v>12</v>
      </c>
      <c r="J26" s="462"/>
      <c r="K26" s="462"/>
      <c r="L26" s="462"/>
      <c r="M26" s="462"/>
      <c r="N26" s="462"/>
      <c r="O26" s="463"/>
      <c r="P26" s="464" t="str">
        <f>IF('㋑事業者基本情報'!M30="","",'㋑事業者基本情報'!M30)</f>
        <v/>
      </c>
      <c r="Q26" s="465"/>
      <c r="R26" s="465"/>
      <c r="S26" s="465"/>
      <c r="T26" s="465"/>
      <c r="U26" s="465"/>
      <c r="V26" s="465"/>
      <c r="W26" s="465"/>
      <c r="X26" s="465"/>
      <c r="Y26" s="465"/>
      <c r="Z26" s="465"/>
      <c r="AA26" s="465"/>
      <c r="AB26" s="465"/>
      <c r="AC26" s="465"/>
      <c r="AD26" s="465"/>
      <c r="AE26" s="466"/>
    </row>
    <row r="27" spans="1:31" ht="22.5" customHeight="1" x14ac:dyDescent="0.4">
      <c r="A27" s="490"/>
      <c r="B27" s="490"/>
      <c r="C27" s="490"/>
      <c r="D27" s="490"/>
      <c r="E27" s="490"/>
      <c r="F27" s="490"/>
      <c r="G27" s="490"/>
      <c r="H27" s="490"/>
      <c r="I27" s="461" t="s">
        <v>5</v>
      </c>
      <c r="J27" s="462"/>
      <c r="K27" s="462"/>
      <c r="L27" s="462"/>
      <c r="M27" s="462"/>
      <c r="N27" s="462"/>
      <c r="O27" s="463"/>
      <c r="P27" s="470" t="str">
        <f>IF('㋑事業者基本情報'!M32="","",'㋑事業者基本情報'!M32)</f>
        <v/>
      </c>
      <c r="Q27" s="471"/>
      <c r="R27" s="471"/>
      <c r="S27" s="471"/>
      <c r="T27" s="471"/>
      <c r="U27" s="471"/>
      <c r="V27" s="471"/>
      <c r="W27" s="471"/>
      <c r="X27" s="471"/>
      <c r="Y27" s="471"/>
      <c r="Z27" s="471"/>
      <c r="AA27" s="471"/>
      <c r="AB27" s="471"/>
      <c r="AC27" s="471"/>
      <c r="AD27" s="471"/>
      <c r="AE27" s="472"/>
    </row>
    <row r="28" spans="1:31" ht="10.5" customHeight="1" x14ac:dyDescent="0.4">
      <c r="A28" s="3"/>
      <c r="B28" s="3"/>
      <c r="C28" s="3"/>
      <c r="D28" s="3"/>
      <c r="E28" s="3"/>
      <c r="F28" s="3"/>
      <c r="G28" s="3"/>
      <c r="H28" s="3"/>
    </row>
    <row r="29" spans="1:31" ht="18.75" customHeight="1" x14ac:dyDescent="0.4">
      <c r="A29" s="69" t="s">
        <v>13</v>
      </c>
    </row>
    <row r="30" spans="1:31" ht="22.5" customHeight="1" x14ac:dyDescent="0.4">
      <c r="A30" s="461" t="s">
        <v>30</v>
      </c>
      <c r="B30" s="462"/>
      <c r="C30" s="462"/>
      <c r="D30" s="462"/>
      <c r="E30" s="462"/>
      <c r="F30" s="462"/>
      <c r="G30" s="462"/>
      <c r="H30" s="463"/>
      <c r="I30" s="482" t="str">
        <f>IF('㋑事業者基本情報'!K39="","",'㋑事業者基本情報'!K39)</f>
        <v/>
      </c>
      <c r="J30" s="491"/>
      <c r="K30" s="491"/>
      <c r="L30" s="491"/>
      <c r="M30" s="491"/>
      <c r="N30" s="491"/>
      <c r="O30" s="491"/>
      <c r="P30" s="491"/>
      <c r="Q30" s="491"/>
      <c r="R30" s="491"/>
      <c r="S30" s="491"/>
      <c r="T30" s="491"/>
      <c r="U30" s="491"/>
      <c r="V30" s="491"/>
      <c r="W30" s="491"/>
      <c r="X30" s="491"/>
      <c r="Y30" s="491"/>
      <c r="Z30" s="491"/>
      <c r="AA30" s="491"/>
      <c r="AB30" s="491"/>
      <c r="AC30" s="491"/>
      <c r="AD30" s="491"/>
      <c r="AE30" s="483"/>
    </row>
    <row r="31" spans="1:31" ht="22.5" customHeight="1" x14ac:dyDescent="0.4">
      <c r="A31" s="461" t="s">
        <v>68</v>
      </c>
      <c r="B31" s="462"/>
      <c r="C31" s="462"/>
      <c r="D31" s="462"/>
      <c r="E31" s="462"/>
      <c r="F31" s="462"/>
      <c r="G31" s="462"/>
      <c r="H31" s="463"/>
      <c r="I31" s="482" t="str">
        <f>IF('㋑事業者基本情報'!K41="","",'㋑事業者基本情報'!K41)</f>
        <v/>
      </c>
      <c r="J31" s="491"/>
      <c r="K31" s="491"/>
      <c r="L31" s="491"/>
      <c r="M31" s="491"/>
      <c r="N31" s="491"/>
      <c r="O31" s="491"/>
      <c r="P31" s="491"/>
      <c r="Q31" s="491"/>
      <c r="R31" s="491"/>
      <c r="S31" s="491"/>
      <c r="T31" s="491"/>
      <c r="U31" s="491"/>
      <c r="V31" s="491"/>
      <c r="W31" s="491"/>
      <c r="X31" s="491"/>
      <c r="Y31" s="491"/>
      <c r="Z31" s="491"/>
      <c r="AA31" s="491"/>
      <c r="AB31" s="491"/>
      <c r="AC31" s="491"/>
      <c r="AD31" s="491"/>
      <c r="AE31" s="483"/>
    </row>
    <row r="32" spans="1:31" ht="22.5" customHeight="1" x14ac:dyDescent="0.4">
      <c r="A32" s="461" t="s">
        <v>69</v>
      </c>
      <c r="B32" s="462"/>
      <c r="C32" s="462"/>
      <c r="D32" s="462"/>
      <c r="E32" s="462"/>
      <c r="F32" s="462"/>
      <c r="G32" s="462"/>
      <c r="H32" s="463"/>
      <c r="I32" s="482" t="str">
        <f>IF('㋑事業者基本情報'!K43="","",'㋑事業者基本情報'!K43)</f>
        <v/>
      </c>
      <c r="J32" s="491"/>
      <c r="K32" s="491"/>
      <c r="L32" s="483"/>
      <c r="M32" s="504" t="s">
        <v>31</v>
      </c>
      <c r="N32" s="505"/>
      <c r="O32" s="505"/>
      <c r="P32" s="505"/>
      <c r="Q32" s="506"/>
      <c r="R32" s="482" t="str">
        <f>IF('㋑事業者基本情報'!K45="","",'㋑事業者基本情報'!K45)</f>
        <v/>
      </c>
      <c r="S32" s="483"/>
      <c r="T32" s="482" t="str">
        <f>IF('㋑事業者基本情報'!L45="","",'㋑事業者基本情報'!L45)</f>
        <v/>
      </c>
      <c r="U32" s="483"/>
      <c r="V32" s="482" t="str">
        <f>IF('㋑事業者基本情報'!M45="","",'㋑事業者基本情報'!M45)</f>
        <v/>
      </c>
      <c r="W32" s="483"/>
      <c r="X32" s="482" t="str">
        <f>IF('㋑事業者基本情報'!N45="","",'㋑事業者基本情報'!N45)</f>
        <v/>
      </c>
      <c r="Y32" s="483"/>
      <c r="Z32" s="482" t="str">
        <f>IF('㋑事業者基本情報'!O45="","",'㋑事業者基本情報'!O45)</f>
        <v/>
      </c>
      <c r="AA32" s="483"/>
      <c r="AB32" s="482" t="str">
        <f>IF('㋑事業者基本情報'!P45="","",'㋑事業者基本情報'!P45)</f>
        <v/>
      </c>
      <c r="AC32" s="483"/>
      <c r="AD32" s="482" t="str">
        <f>IF('㋑事業者基本情報'!Q45="","",'㋑事業者基本情報'!Q45)</f>
        <v/>
      </c>
      <c r="AE32" s="483"/>
    </row>
    <row r="33" spans="1:31" ht="18.75" customHeight="1" x14ac:dyDescent="0.4">
      <c r="A33" s="507" t="s">
        <v>16</v>
      </c>
      <c r="B33" s="508"/>
      <c r="C33" s="508"/>
      <c r="D33" s="508"/>
      <c r="E33" s="508"/>
      <c r="F33" s="508"/>
      <c r="G33" s="508"/>
      <c r="H33" s="509"/>
      <c r="I33" s="511" t="str">
        <f>IF('㋑事業者基本情報'!K51="","",'㋑事業者基本情報'!K51)</f>
        <v/>
      </c>
      <c r="J33" s="512"/>
      <c r="K33" s="512"/>
      <c r="L33" s="512"/>
      <c r="M33" s="512"/>
      <c r="N33" s="512"/>
      <c r="O33" s="512"/>
      <c r="P33" s="512"/>
      <c r="Q33" s="512"/>
      <c r="R33" s="512"/>
      <c r="S33" s="512"/>
      <c r="T33" s="512"/>
      <c r="U33" s="512"/>
      <c r="V33" s="512"/>
      <c r="W33" s="512"/>
      <c r="X33" s="512"/>
      <c r="Y33" s="512"/>
      <c r="Z33" s="512"/>
      <c r="AA33" s="512"/>
      <c r="AB33" s="512"/>
      <c r="AC33" s="512"/>
      <c r="AD33" s="512"/>
      <c r="AE33" s="513"/>
    </row>
    <row r="34" spans="1:31" ht="22.5" customHeight="1" x14ac:dyDescent="0.4">
      <c r="A34" s="510" t="s">
        <v>70</v>
      </c>
      <c r="B34" s="496"/>
      <c r="C34" s="496"/>
      <c r="D34" s="496"/>
      <c r="E34" s="496"/>
      <c r="F34" s="496"/>
      <c r="G34" s="496"/>
      <c r="H34" s="497"/>
      <c r="I34" s="514" t="str">
        <f>IF('㋑事業者基本情報'!K48="","",'㋑事業者基本情報'!K48)</f>
        <v/>
      </c>
      <c r="J34" s="515"/>
      <c r="K34" s="515"/>
      <c r="L34" s="515"/>
      <c r="M34" s="515"/>
      <c r="N34" s="515"/>
      <c r="O34" s="515"/>
      <c r="P34" s="515"/>
      <c r="Q34" s="515"/>
      <c r="R34" s="515"/>
      <c r="S34" s="515"/>
      <c r="T34" s="515"/>
      <c r="U34" s="515"/>
      <c r="V34" s="515"/>
      <c r="W34" s="515"/>
      <c r="X34" s="515"/>
      <c r="Y34" s="515"/>
      <c r="Z34" s="515"/>
      <c r="AA34" s="515"/>
      <c r="AB34" s="515"/>
      <c r="AC34" s="515"/>
      <c r="AD34" s="515"/>
      <c r="AE34" s="516"/>
    </row>
    <row r="35" spans="1:31" ht="12" customHeight="1" x14ac:dyDescent="0.4"/>
    <row r="36" spans="1:31" ht="15" customHeight="1" x14ac:dyDescent="0.4">
      <c r="A36" s="460" t="s">
        <v>242</v>
      </c>
      <c r="B36" s="366"/>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row>
    <row r="37" spans="1:31" ht="15" customHeight="1" x14ac:dyDescent="0.4">
      <c r="A37" s="366"/>
      <c r="B37" s="366"/>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row>
    <row r="38" spans="1:31" ht="18.75" customHeight="1" x14ac:dyDescent="0.4">
      <c r="A38" s="69" t="s">
        <v>17</v>
      </c>
    </row>
    <row r="39" spans="1:31" ht="5.0999999999999996" customHeight="1" thickBot="1" x14ac:dyDescent="0.45">
      <c r="A39" s="23"/>
      <c r="C39"/>
      <c r="D39"/>
      <c r="E39"/>
      <c r="F39"/>
      <c r="G39"/>
      <c r="H39"/>
      <c r="I39"/>
      <c r="J39"/>
      <c r="K39"/>
      <c r="L39"/>
      <c r="M39"/>
      <c r="N39"/>
      <c r="O39"/>
      <c r="P39"/>
      <c r="Q39"/>
      <c r="R39"/>
      <c r="S39"/>
      <c r="T39"/>
      <c r="U39"/>
      <c r="V39"/>
      <c r="W39"/>
      <c r="X39"/>
      <c r="Y39"/>
      <c r="Z39"/>
      <c r="AA39"/>
      <c r="AB39"/>
      <c r="AC39"/>
      <c r="AD39"/>
      <c r="AE39"/>
    </row>
    <row r="40" spans="1:31" ht="15" customHeight="1" thickTop="1" thickBot="1" x14ac:dyDescent="0.45">
      <c r="A40" s="68" t="str">
        <f>IF('㋒同意事項および提出書類'!BA13=TRUE,"✔","")</f>
        <v/>
      </c>
      <c r="B40" s="503" t="s">
        <v>150</v>
      </c>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row>
    <row r="41" spans="1:31" s="143" customFormat="1" ht="5.0999999999999996" customHeight="1" thickTop="1" thickBot="1" x14ac:dyDescent="0.45">
      <c r="A41" s="23"/>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row>
    <row r="42" spans="1:31" s="143" customFormat="1" ht="15" customHeight="1" thickTop="1" thickBot="1" x14ac:dyDescent="0.45">
      <c r="A42" s="68" t="str">
        <f>IF('㋒同意事項および提出書類'!BA15=TRUE,"✔","")</f>
        <v/>
      </c>
      <c r="B42" s="503" t="s">
        <v>162</v>
      </c>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row>
    <row r="43" spans="1:31" ht="5.0999999999999996" customHeight="1" thickTop="1" thickBot="1" x14ac:dyDescent="0.45">
      <c r="A43" s="23"/>
      <c r="C43"/>
      <c r="D43"/>
      <c r="E43"/>
      <c r="F43"/>
      <c r="G43"/>
      <c r="H43"/>
      <c r="I43"/>
      <c r="J43"/>
      <c r="K43"/>
      <c r="L43"/>
      <c r="M43"/>
      <c r="N43"/>
      <c r="O43"/>
      <c r="P43"/>
      <c r="Q43"/>
      <c r="R43"/>
      <c r="S43"/>
      <c r="T43"/>
      <c r="U43"/>
      <c r="V43"/>
      <c r="W43"/>
      <c r="X43"/>
      <c r="Y43"/>
      <c r="Z43"/>
      <c r="AA43"/>
      <c r="AB43"/>
      <c r="AC43"/>
      <c r="AD43"/>
      <c r="AE43"/>
    </row>
    <row r="44" spans="1:31" ht="15" customHeight="1" thickTop="1" thickBot="1" x14ac:dyDescent="0.45">
      <c r="A44" s="68" t="str">
        <f>IF('㋒同意事項および提出書類'!BA17=TRUE,"✔","")</f>
        <v/>
      </c>
      <c r="B44" s="503" t="s">
        <v>88</v>
      </c>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row>
    <row r="45" spans="1:31" ht="5.0999999999999996" customHeight="1" thickTop="1" thickBot="1" x14ac:dyDescent="0.45">
      <c r="A45" s="13"/>
      <c r="B45"/>
      <c r="C45"/>
      <c r="D45"/>
      <c r="E45"/>
      <c r="F45"/>
      <c r="G45"/>
      <c r="H45"/>
      <c r="I45"/>
      <c r="J45"/>
      <c r="K45"/>
      <c r="L45"/>
      <c r="M45"/>
      <c r="N45"/>
      <c r="O45"/>
      <c r="P45"/>
      <c r="Q45"/>
      <c r="R45"/>
      <c r="S45"/>
      <c r="T45"/>
      <c r="U45"/>
      <c r="V45"/>
      <c r="W45"/>
      <c r="X45"/>
      <c r="Y45"/>
      <c r="Z45"/>
      <c r="AA45"/>
      <c r="AB45"/>
      <c r="AC45"/>
      <c r="AD45"/>
      <c r="AE45"/>
    </row>
    <row r="46" spans="1:31" ht="15" customHeight="1" thickTop="1" thickBot="1" x14ac:dyDescent="0.45">
      <c r="A46" s="68" t="str">
        <f>IF('㋒同意事項および提出書類'!BA19=TRUE,"✔","")</f>
        <v/>
      </c>
      <c r="B46" s="503" t="s">
        <v>90</v>
      </c>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row>
    <row r="47" spans="1:31" ht="5.0999999999999996" customHeight="1" thickTop="1" x14ac:dyDescent="0.4">
      <c r="A47" s="13"/>
      <c r="B47"/>
      <c r="C47"/>
      <c r="D47"/>
      <c r="E47"/>
      <c r="F47"/>
      <c r="G47"/>
      <c r="H47"/>
      <c r="I47"/>
      <c r="J47"/>
      <c r="K47"/>
      <c r="L47"/>
      <c r="M47"/>
      <c r="N47"/>
      <c r="O47"/>
      <c r="P47"/>
      <c r="Q47"/>
      <c r="R47"/>
      <c r="S47"/>
      <c r="T47"/>
      <c r="U47"/>
      <c r="V47"/>
      <c r="W47"/>
      <c r="X47"/>
      <c r="Y47"/>
      <c r="Z47"/>
      <c r="AA47"/>
      <c r="AB47"/>
      <c r="AC47"/>
      <c r="AD47"/>
      <c r="AE47"/>
    </row>
    <row r="48" spans="1:31" ht="15" customHeight="1" x14ac:dyDescent="0.4">
      <c r="B48" s="477" t="s">
        <v>151</v>
      </c>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row>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row r="298" ht="18.75" customHeight="1" x14ac:dyDescent="0.4"/>
    <row r="299" ht="18.75" customHeight="1" x14ac:dyDescent="0.4"/>
    <row r="300" ht="18.75" customHeight="1" x14ac:dyDescent="0.4"/>
    <row r="301" ht="18.75" customHeight="1" x14ac:dyDescent="0.4"/>
    <row r="302" ht="18.75" customHeight="1" x14ac:dyDescent="0.4"/>
    <row r="303" ht="18.75" customHeight="1" x14ac:dyDescent="0.4"/>
    <row r="304" ht="18.75" customHeight="1" x14ac:dyDescent="0.4"/>
    <row r="305" ht="18.75" customHeight="1" x14ac:dyDescent="0.4"/>
    <row r="306" ht="18.75" customHeight="1" x14ac:dyDescent="0.4"/>
    <row r="307" ht="18.75" customHeight="1" x14ac:dyDescent="0.4"/>
    <row r="308" ht="18.75" customHeight="1" x14ac:dyDescent="0.4"/>
    <row r="309" ht="18.75" customHeight="1" x14ac:dyDescent="0.4"/>
    <row r="310" ht="18.75" customHeight="1" x14ac:dyDescent="0.4"/>
    <row r="311" ht="18.75" customHeight="1" x14ac:dyDescent="0.4"/>
    <row r="312" ht="18.75" customHeight="1" x14ac:dyDescent="0.4"/>
    <row r="313" ht="18.75" customHeight="1" x14ac:dyDescent="0.4"/>
    <row r="314" ht="18.75" customHeight="1" x14ac:dyDescent="0.4"/>
    <row r="315" ht="18.75" customHeight="1" x14ac:dyDescent="0.4"/>
    <row r="316" ht="18.75" customHeight="1" x14ac:dyDescent="0.4"/>
    <row r="317" ht="18.75" customHeight="1" x14ac:dyDescent="0.4"/>
    <row r="318" ht="18.75" customHeight="1" x14ac:dyDescent="0.4"/>
    <row r="319" ht="18.75" customHeight="1" x14ac:dyDescent="0.4"/>
    <row r="320" ht="18.75" customHeight="1" x14ac:dyDescent="0.4"/>
    <row r="321" ht="18.75" customHeight="1" x14ac:dyDescent="0.4"/>
    <row r="322" ht="18.75" customHeight="1" x14ac:dyDescent="0.4"/>
    <row r="323" ht="18.75" customHeight="1" x14ac:dyDescent="0.4"/>
    <row r="324" ht="18.75" customHeight="1" x14ac:dyDescent="0.4"/>
    <row r="325" ht="18.75" customHeight="1" x14ac:dyDescent="0.4"/>
    <row r="326" ht="18.75" customHeight="1" x14ac:dyDescent="0.4"/>
    <row r="327" ht="18.75" customHeight="1" x14ac:dyDescent="0.4"/>
    <row r="328" ht="18.75" customHeight="1" x14ac:dyDescent="0.4"/>
    <row r="329" ht="18.75" customHeight="1" x14ac:dyDescent="0.4"/>
    <row r="330" ht="18.75" customHeight="1" x14ac:dyDescent="0.4"/>
    <row r="331" ht="18.75" customHeight="1" x14ac:dyDescent="0.4"/>
    <row r="332" ht="18.75" customHeight="1" x14ac:dyDescent="0.4"/>
    <row r="333" ht="18.75" customHeight="1" x14ac:dyDescent="0.4"/>
    <row r="334" ht="18.75" customHeight="1" x14ac:dyDescent="0.4"/>
    <row r="335" ht="18.75" customHeight="1" x14ac:dyDescent="0.4"/>
    <row r="336" ht="18.75" customHeight="1" x14ac:dyDescent="0.4"/>
    <row r="337" ht="18.75" customHeight="1" x14ac:dyDescent="0.4"/>
    <row r="338" ht="18.75" customHeight="1" x14ac:dyDescent="0.4"/>
    <row r="339" ht="18.75" customHeight="1" x14ac:dyDescent="0.4"/>
    <row r="340" ht="18.75" customHeight="1" x14ac:dyDescent="0.4"/>
    <row r="341" ht="18.75" customHeight="1" x14ac:dyDescent="0.4"/>
    <row r="342" ht="18.75" customHeight="1" x14ac:dyDescent="0.4"/>
    <row r="343" ht="18.75" customHeight="1" x14ac:dyDescent="0.4"/>
    <row r="344" ht="18.75" customHeight="1" x14ac:dyDescent="0.4"/>
    <row r="345" ht="18.75" customHeight="1" x14ac:dyDescent="0.4"/>
    <row r="346" ht="18.75" customHeight="1" x14ac:dyDescent="0.4"/>
    <row r="347" ht="18.75" customHeight="1" x14ac:dyDescent="0.4"/>
    <row r="348" ht="18.75" customHeight="1" x14ac:dyDescent="0.4"/>
    <row r="349" ht="18.75" customHeight="1" x14ac:dyDescent="0.4"/>
    <row r="350" ht="18.75" customHeight="1" x14ac:dyDescent="0.4"/>
    <row r="351" ht="18.75" customHeight="1" x14ac:dyDescent="0.4"/>
    <row r="352" ht="18.75" customHeight="1" x14ac:dyDescent="0.4"/>
    <row r="353" ht="18.75" customHeight="1" x14ac:dyDescent="0.4"/>
    <row r="354" ht="18.75" customHeight="1" x14ac:dyDescent="0.4"/>
    <row r="355" ht="18.75" customHeight="1" x14ac:dyDescent="0.4"/>
    <row r="356" ht="18.75" customHeight="1" x14ac:dyDescent="0.4"/>
    <row r="357" ht="18.75" customHeight="1" x14ac:dyDescent="0.4"/>
    <row r="358" ht="18.75" customHeight="1" x14ac:dyDescent="0.4"/>
    <row r="359" ht="18.75" customHeight="1" x14ac:dyDescent="0.4"/>
    <row r="360" ht="18.75" customHeight="1" x14ac:dyDescent="0.4"/>
    <row r="361" ht="18.75" customHeight="1" x14ac:dyDescent="0.4"/>
    <row r="362" ht="18.75" customHeight="1" x14ac:dyDescent="0.4"/>
    <row r="363" ht="18.75" customHeight="1" x14ac:dyDescent="0.4"/>
    <row r="364" ht="18.75" customHeight="1" x14ac:dyDescent="0.4"/>
    <row r="365" ht="18.75" customHeight="1" x14ac:dyDescent="0.4"/>
    <row r="366" ht="18.75" customHeight="1" x14ac:dyDescent="0.4"/>
    <row r="367" ht="18.75" customHeight="1" x14ac:dyDescent="0.4"/>
    <row r="368" ht="18.75" customHeight="1" x14ac:dyDescent="0.4"/>
    <row r="369" ht="18.75" customHeight="1" x14ac:dyDescent="0.4"/>
    <row r="370" ht="18.75" customHeight="1" x14ac:dyDescent="0.4"/>
    <row r="371" ht="18.75" customHeight="1" x14ac:dyDescent="0.4"/>
    <row r="372" ht="18.75" customHeight="1" x14ac:dyDescent="0.4"/>
    <row r="373" ht="18.75" customHeight="1" x14ac:dyDescent="0.4"/>
    <row r="374" ht="18.75" customHeight="1" x14ac:dyDescent="0.4"/>
    <row r="375" ht="18.75" customHeight="1" x14ac:dyDescent="0.4"/>
    <row r="376" ht="18.75" customHeight="1" x14ac:dyDescent="0.4"/>
    <row r="377" ht="18.75" customHeight="1" x14ac:dyDescent="0.4"/>
    <row r="378" ht="18.75" customHeight="1" x14ac:dyDescent="0.4"/>
    <row r="379" ht="18.75" customHeight="1" x14ac:dyDescent="0.4"/>
    <row r="380" ht="18.75" customHeight="1" x14ac:dyDescent="0.4"/>
    <row r="381" ht="18.75" customHeight="1" x14ac:dyDescent="0.4"/>
    <row r="382" ht="18.75" customHeight="1" x14ac:dyDescent="0.4"/>
    <row r="383" ht="18.75" customHeight="1" x14ac:dyDescent="0.4"/>
    <row r="384" ht="18.75" customHeight="1" x14ac:dyDescent="0.4"/>
    <row r="385" ht="18.75" customHeight="1" x14ac:dyDescent="0.4"/>
    <row r="386" ht="18.75" customHeight="1" x14ac:dyDescent="0.4"/>
    <row r="387" ht="18.75" customHeight="1" x14ac:dyDescent="0.4"/>
    <row r="388" ht="18.75" customHeight="1" x14ac:dyDescent="0.4"/>
    <row r="389" ht="18.75" customHeight="1" x14ac:dyDescent="0.4"/>
    <row r="390" ht="18.75" customHeight="1" x14ac:dyDescent="0.4"/>
    <row r="391" ht="18.75" customHeight="1" x14ac:dyDescent="0.4"/>
    <row r="392" ht="18.75" customHeight="1" x14ac:dyDescent="0.4"/>
    <row r="393" ht="18.75" customHeight="1" x14ac:dyDescent="0.4"/>
    <row r="394" ht="18.75" customHeight="1" x14ac:dyDescent="0.4"/>
    <row r="395" ht="18.75" customHeight="1" x14ac:dyDescent="0.4"/>
    <row r="396" ht="18.75" customHeight="1" x14ac:dyDescent="0.4"/>
    <row r="397" ht="18.75" customHeight="1" x14ac:dyDescent="0.4"/>
    <row r="398" ht="18.75" customHeight="1" x14ac:dyDescent="0.4"/>
    <row r="399" ht="18.75" customHeight="1" x14ac:dyDescent="0.4"/>
    <row r="400" ht="18.75" customHeight="1" x14ac:dyDescent="0.4"/>
    <row r="401" ht="18.75" customHeight="1" x14ac:dyDescent="0.4"/>
    <row r="402" ht="18.75" customHeight="1" x14ac:dyDescent="0.4"/>
    <row r="403" ht="18.75" customHeight="1" x14ac:dyDescent="0.4"/>
    <row r="404" ht="18.75" customHeight="1" x14ac:dyDescent="0.4"/>
    <row r="405" ht="18.75" customHeight="1" x14ac:dyDescent="0.4"/>
    <row r="406" ht="18.75" customHeight="1" x14ac:dyDescent="0.4"/>
    <row r="407" ht="18.75" customHeight="1" x14ac:dyDescent="0.4"/>
    <row r="408" ht="18.75" customHeight="1" x14ac:dyDescent="0.4"/>
    <row r="409" ht="18.75" customHeight="1" x14ac:dyDescent="0.4"/>
    <row r="410" ht="18.75" customHeight="1" x14ac:dyDescent="0.4"/>
    <row r="411" ht="18.75" customHeight="1" x14ac:dyDescent="0.4"/>
    <row r="412" ht="18.75" customHeight="1" x14ac:dyDescent="0.4"/>
    <row r="413" ht="18.75" customHeight="1" x14ac:dyDescent="0.4"/>
    <row r="414" ht="18.75" customHeight="1" x14ac:dyDescent="0.4"/>
    <row r="415" ht="18.75" customHeight="1" x14ac:dyDescent="0.4"/>
    <row r="416" ht="18.75" customHeight="1" x14ac:dyDescent="0.4"/>
    <row r="417" ht="18.75" customHeight="1" x14ac:dyDescent="0.4"/>
    <row r="418" ht="18.75" customHeight="1" x14ac:dyDescent="0.4"/>
    <row r="419" ht="18.75" customHeight="1" x14ac:dyDescent="0.4"/>
    <row r="420" ht="18.75" customHeight="1" x14ac:dyDescent="0.4"/>
    <row r="421" ht="18.75" customHeight="1" x14ac:dyDescent="0.4"/>
    <row r="422" ht="18.75" customHeight="1" x14ac:dyDescent="0.4"/>
    <row r="423" ht="18.75" customHeight="1" x14ac:dyDescent="0.4"/>
    <row r="424" ht="18.75" customHeight="1" x14ac:dyDescent="0.4"/>
    <row r="425" ht="18.75" customHeight="1" x14ac:dyDescent="0.4"/>
    <row r="426" ht="18.75" customHeight="1" x14ac:dyDescent="0.4"/>
    <row r="427" ht="18.75" customHeight="1" x14ac:dyDescent="0.4"/>
    <row r="428" ht="18.75" customHeight="1" x14ac:dyDescent="0.4"/>
    <row r="429" ht="18.75" customHeight="1" x14ac:dyDescent="0.4"/>
    <row r="430" ht="18.75" customHeight="1" x14ac:dyDescent="0.4"/>
    <row r="431" ht="18.75" customHeight="1" x14ac:dyDescent="0.4"/>
    <row r="432" ht="18.75" customHeight="1" x14ac:dyDescent="0.4"/>
    <row r="433" ht="18.75" customHeight="1" x14ac:dyDescent="0.4"/>
    <row r="434" ht="18.75" customHeight="1" x14ac:dyDescent="0.4"/>
    <row r="435" ht="18.75" customHeight="1" x14ac:dyDescent="0.4"/>
    <row r="436" ht="18.75" customHeight="1" x14ac:dyDescent="0.4"/>
    <row r="437" ht="18.75" customHeight="1" x14ac:dyDescent="0.4"/>
    <row r="438" ht="18.75" customHeight="1" x14ac:dyDescent="0.4"/>
    <row r="439" ht="18.75" customHeight="1" x14ac:dyDescent="0.4"/>
    <row r="440" ht="18.75" customHeight="1" x14ac:dyDescent="0.4"/>
    <row r="441" ht="18.75" customHeight="1" x14ac:dyDescent="0.4"/>
    <row r="442" ht="18.75" customHeight="1" x14ac:dyDescent="0.4"/>
    <row r="443" ht="18.75" customHeight="1" x14ac:dyDescent="0.4"/>
    <row r="444" ht="18.75" customHeight="1" x14ac:dyDescent="0.4"/>
    <row r="445" ht="18.75" customHeight="1" x14ac:dyDescent="0.4"/>
    <row r="446" ht="18.75" customHeight="1" x14ac:dyDescent="0.4"/>
    <row r="447" ht="18.75" customHeight="1" x14ac:dyDescent="0.4"/>
    <row r="448" ht="18.75" customHeight="1" x14ac:dyDescent="0.4"/>
    <row r="449" ht="18.75" customHeight="1" x14ac:dyDescent="0.4"/>
    <row r="450" ht="18.75" customHeight="1" x14ac:dyDescent="0.4"/>
    <row r="451" ht="18.75" customHeight="1" x14ac:dyDescent="0.4"/>
    <row r="452" ht="18.75" customHeight="1" x14ac:dyDescent="0.4"/>
    <row r="453" ht="18.75" customHeight="1" x14ac:dyDescent="0.4"/>
    <row r="454" ht="18.75" customHeight="1" x14ac:dyDescent="0.4"/>
    <row r="455" ht="18.75" customHeight="1" x14ac:dyDescent="0.4"/>
    <row r="456" ht="18.75" customHeight="1" x14ac:dyDescent="0.4"/>
    <row r="457" ht="18.75" customHeight="1" x14ac:dyDescent="0.4"/>
    <row r="458" ht="18.75" customHeight="1" x14ac:dyDescent="0.4"/>
    <row r="459" ht="18.75" customHeight="1" x14ac:dyDescent="0.4"/>
    <row r="460" ht="18.75" customHeight="1" x14ac:dyDescent="0.4"/>
    <row r="461" ht="18.75" customHeight="1" x14ac:dyDescent="0.4"/>
    <row r="462" ht="18.75" customHeight="1" x14ac:dyDescent="0.4"/>
    <row r="463" ht="18.75" customHeight="1" x14ac:dyDescent="0.4"/>
    <row r="464" ht="18.75" customHeight="1" x14ac:dyDescent="0.4"/>
    <row r="465" ht="18.75" customHeight="1" x14ac:dyDescent="0.4"/>
    <row r="466" ht="18.75" customHeight="1" x14ac:dyDescent="0.4"/>
    <row r="467" ht="18.75" customHeight="1" x14ac:dyDescent="0.4"/>
    <row r="468" ht="18.75" customHeight="1" x14ac:dyDescent="0.4"/>
    <row r="469" ht="18.75" customHeight="1" x14ac:dyDescent="0.4"/>
    <row r="470" ht="18.75" customHeight="1" x14ac:dyDescent="0.4"/>
    <row r="471" ht="18.75" customHeight="1" x14ac:dyDescent="0.4"/>
    <row r="472" ht="18.75" customHeight="1" x14ac:dyDescent="0.4"/>
    <row r="473" ht="18.75" customHeight="1" x14ac:dyDescent="0.4"/>
    <row r="474" ht="18.75" customHeight="1" x14ac:dyDescent="0.4"/>
    <row r="475" ht="18.75" customHeight="1" x14ac:dyDescent="0.4"/>
    <row r="476" ht="18.75" customHeight="1" x14ac:dyDescent="0.4"/>
    <row r="477" ht="18.75" customHeight="1" x14ac:dyDescent="0.4"/>
    <row r="478" ht="18.75" customHeight="1" x14ac:dyDescent="0.4"/>
    <row r="479" ht="18.75" customHeight="1" x14ac:dyDescent="0.4"/>
    <row r="480" ht="18.75" customHeight="1" x14ac:dyDescent="0.4"/>
    <row r="481" ht="18.75" customHeight="1" x14ac:dyDescent="0.4"/>
    <row r="482" ht="18.75" customHeight="1" x14ac:dyDescent="0.4"/>
    <row r="483" ht="18.75" customHeight="1" x14ac:dyDescent="0.4"/>
    <row r="484" ht="18.75" customHeight="1" x14ac:dyDescent="0.4"/>
    <row r="485" ht="18.75" customHeight="1" x14ac:dyDescent="0.4"/>
    <row r="486" ht="18.75" customHeight="1" x14ac:dyDescent="0.4"/>
    <row r="487" ht="18.75" customHeight="1" x14ac:dyDescent="0.4"/>
    <row r="488" ht="18.75" customHeight="1" x14ac:dyDescent="0.4"/>
    <row r="489" ht="18.75" customHeight="1" x14ac:dyDescent="0.4"/>
    <row r="490" ht="18.75" customHeight="1" x14ac:dyDescent="0.4"/>
    <row r="491" ht="18.75" customHeight="1" x14ac:dyDescent="0.4"/>
    <row r="492" ht="18.75" customHeight="1" x14ac:dyDescent="0.4"/>
    <row r="493" ht="18.75" customHeight="1" x14ac:dyDescent="0.4"/>
    <row r="494" ht="18.75" customHeight="1" x14ac:dyDescent="0.4"/>
    <row r="495" ht="18.75" customHeight="1" x14ac:dyDescent="0.4"/>
    <row r="496" ht="18.75" customHeight="1" x14ac:dyDescent="0.4"/>
    <row r="497" ht="18.75" customHeight="1" x14ac:dyDescent="0.4"/>
    <row r="498" ht="18.75" customHeight="1" x14ac:dyDescent="0.4"/>
    <row r="499" ht="18.75" customHeight="1" x14ac:dyDescent="0.4"/>
    <row r="500" ht="18.75" customHeight="1" x14ac:dyDescent="0.4"/>
    <row r="501" ht="18.75" customHeight="1" x14ac:dyDescent="0.4"/>
    <row r="502" ht="18.75" customHeight="1" x14ac:dyDescent="0.4"/>
    <row r="503" ht="18.75" customHeight="1" x14ac:dyDescent="0.4"/>
    <row r="504" ht="18.75" customHeight="1" x14ac:dyDescent="0.4"/>
    <row r="505" ht="18.75" customHeight="1" x14ac:dyDescent="0.4"/>
    <row r="506" ht="18.75" customHeight="1" x14ac:dyDescent="0.4"/>
    <row r="507" ht="18.75" customHeight="1" x14ac:dyDescent="0.4"/>
    <row r="508" ht="18.75" customHeight="1" x14ac:dyDescent="0.4"/>
    <row r="509" ht="18.75" customHeight="1" x14ac:dyDescent="0.4"/>
    <row r="510" ht="18.75" customHeight="1" x14ac:dyDescent="0.4"/>
    <row r="511" ht="18.75" customHeight="1" x14ac:dyDescent="0.4"/>
    <row r="512" ht="18.75" customHeight="1" x14ac:dyDescent="0.4"/>
    <row r="513" ht="18.75" customHeight="1" x14ac:dyDescent="0.4"/>
    <row r="514" ht="18.75" customHeight="1" x14ac:dyDescent="0.4"/>
    <row r="515" ht="18.75" customHeight="1" x14ac:dyDescent="0.4"/>
    <row r="516" ht="18.75" customHeight="1" x14ac:dyDescent="0.4"/>
    <row r="517" ht="18.75" customHeight="1" x14ac:dyDescent="0.4"/>
    <row r="518" ht="18.75" customHeight="1" x14ac:dyDescent="0.4"/>
    <row r="519" ht="18.75" customHeight="1" x14ac:dyDescent="0.4"/>
    <row r="520" ht="18.75" customHeight="1" x14ac:dyDescent="0.4"/>
    <row r="521" ht="18.75" customHeight="1" x14ac:dyDescent="0.4"/>
    <row r="522" ht="18.75" customHeight="1" x14ac:dyDescent="0.4"/>
    <row r="523" ht="18.75" customHeight="1" x14ac:dyDescent="0.4"/>
    <row r="524" ht="18.75" customHeight="1" x14ac:dyDescent="0.4"/>
    <row r="525" ht="18.75" customHeight="1" x14ac:dyDescent="0.4"/>
    <row r="526" ht="18.75" customHeight="1" x14ac:dyDescent="0.4"/>
    <row r="527" ht="18.75" customHeight="1" x14ac:dyDescent="0.4"/>
    <row r="528" ht="18.75" customHeight="1" x14ac:dyDescent="0.4"/>
    <row r="529" ht="18.75" customHeight="1" x14ac:dyDescent="0.4"/>
    <row r="530" ht="18.75" customHeight="1" x14ac:dyDescent="0.4"/>
    <row r="531" ht="18.75" customHeight="1" x14ac:dyDescent="0.4"/>
    <row r="532" ht="18.75" customHeight="1" x14ac:dyDescent="0.4"/>
    <row r="533" ht="18.75" customHeight="1" x14ac:dyDescent="0.4"/>
    <row r="534" ht="18.75" customHeight="1" x14ac:dyDescent="0.4"/>
    <row r="535" ht="18.75" customHeight="1" x14ac:dyDescent="0.4"/>
    <row r="536" ht="18.75" customHeight="1" x14ac:dyDescent="0.4"/>
    <row r="537" ht="18.75" customHeight="1" x14ac:dyDescent="0.4"/>
    <row r="538" ht="18.75" customHeight="1" x14ac:dyDescent="0.4"/>
    <row r="539" ht="18.75" customHeight="1" x14ac:dyDescent="0.4"/>
    <row r="540" ht="18.75" customHeight="1" x14ac:dyDescent="0.4"/>
    <row r="541" ht="18.75" customHeight="1" x14ac:dyDescent="0.4"/>
    <row r="542" ht="18.75" customHeight="1" x14ac:dyDescent="0.4"/>
    <row r="543" ht="18.75" customHeight="1" x14ac:dyDescent="0.4"/>
    <row r="544" ht="18.75" customHeight="1" x14ac:dyDescent="0.4"/>
    <row r="545" ht="18.75" customHeight="1" x14ac:dyDescent="0.4"/>
    <row r="546" ht="18.75" customHeight="1" x14ac:dyDescent="0.4"/>
    <row r="547" ht="18.75" customHeight="1" x14ac:dyDescent="0.4"/>
    <row r="548" ht="18.75" customHeight="1" x14ac:dyDescent="0.4"/>
    <row r="549" ht="18.75" customHeight="1" x14ac:dyDescent="0.4"/>
    <row r="550" ht="18.75" customHeight="1" x14ac:dyDescent="0.4"/>
    <row r="551" ht="18.75" customHeight="1" x14ac:dyDescent="0.4"/>
    <row r="552" ht="18.75" customHeight="1" x14ac:dyDescent="0.4"/>
    <row r="553" ht="18.75" customHeight="1" x14ac:dyDescent="0.4"/>
    <row r="554" ht="18.75" customHeight="1" x14ac:dyDescent="0.4"/>
    <row r="555" ht="18.75" customHeight="1" x14ac:dyDescent="0.4"/>
    <row r="556" ht="18.75" customHeight="1" x14ac:dyDescent="0.4"/>
    <row r="557" ht="18.75" customHeight="1" x14ac:dyDescent="0.4"/>
    <row r="558" ht="18.75" customHeight="1" x14ac:dyDescent="0.4"/>
    <row r="559" ht="18.75" customHeight="1" x14ac:dyDescent="0.4"/>
    <row r="560" ht="18.75" customHeight="1" x14ac:dyDescent="0.4"/>
    <row r="561" ht="18.75" customHeight="1" x14ac:dyDescent="0.4"/>
    <row r="562" ht="18.75" customHeight="1" x14ac:dyDescent="0.4"/>
    <row r="563" ht="18.75" customHeight="1" x14ac:dyDescent="0.4"/>
    <row r="564" ht="18.75" customHeight="1" x14ac:dyDescent="0.4"/>
    <row r="565" ht="18.75" customHeight="1" x14ac:dyDescent="0.4"/>
    <row r="566" ht="18.75" customHeight="1" x14ac:dyDescent="0.4"/>
    <row r="567" ht="18.75" customHeight="1" x14ac:dyDescent="0.4"/>
    <row r="568" ht="18.75" customHeight="1" x14ac:dyDescent="0.4"/>
    <row r="569" ht="18.75" customHeight="1" x14ac:dyDescent="0.4"/>
    <row r="570" ht="18.75" customHeight="1" x14ac:dyDescent="0.4"/>
    <row r="571" ht="18.75" customHeight="1" x14ac:dyDescent="0.4"/>
    <row r="572" ht="18.75" customHeight="1" x14ac:dyDescent="0.4"/>
    <row r="573" ht="18.75" customHeight="1" x14ac:dyDescent="0.4"/>
    <row r="574" ht="18.75" customHeight="1" x14ac:dyDescent="0.4"/>
    <row r="575" ht="18.75" customHeight="1" x14ac:dyDescent="0.4"/>
    <row r="576" ht="18.75" customHeight="1" x14ac:dyDescent="0.4"/>
    <row r="577" ht="18.75" customHeight="1" x14ac:dyDescent="0.4"/>
    <row r="578" ht="18.75" customHeight="1" x14ac:dyDescent="0.4"/>
    <row r="579" ht="18.75" customHeight="1" x14ac:dyDescent="0.4"/>
    <row r="580" ht="18.75" customHeight="1" x14ac:dyDescent="0.4"/>
    <row r="581" ht="18.75" customHeight="1" x14ac:dyDescent="0.4"/>
    <row r="582" ht="18.75" customHeight="1" x14ac:dyDescent="0.4"/>
    <row r="583" ht="18.75" customHeight="1" x14ac:dyDescent="0.4"/>
    <row r="584" ht="18.75" customHeight="1" x14ac:dyDescent="0.4"/>
    <row r="585" ht="18.75" customHeight="1" x14ac:dyDescent="0.4"/>
    <row r="586" ht="18.75" customHeight="1" x14ac:dyDescent="0.4"/>
    <row r="587" ht="18.75" customHeight="1" x14ac:dyDescent="0.4"/>
    <row r="588" ht="18.75" customHeight="1" x14ac:dyDescent="0.4"/>
    <row r="589" ht="18.75" customHeight="1" x14ac:dyDescent="0.4"/>
    <row r="590" ht="18.75" customHeight="1" x14ac:dyDescent="0.4"/>
    <row r="591" ht="18.75" customHeight="1" x14ac:dyDescent="0.4"/>
    <row r="592" ht="18.75" customHeight="1" x14ac:dyDescent="0.4"/>
    <row r="593" ht="18.75" customHeight="1" x14ac:dyDescent="0.4"/>
    <row r="594" ht="18.75" customHeight="1" x14ac:dyDescent="0.4"/>
    <row r="595" ht="18.75" customHeight="1" x14ac:dyDescent="0.4"/>
    <row r="596" ht="18.75" customHeight="1" x14ac:dyDescent="0.4"/>
    <row r="597" ht="18.75" customHeight="1" x14ac:dyDescent="0.4"/>
    <row r="598" ht="18.75" customHeight="1" x14ac:dyDescent="0.4"/>
    <row r="599" ht="18.75" customHeight="1" x14ac:dyDescent="0.4"/>
    <row r="600" ht="18.75" customHeight="1" x14ac:dyDescent="0.4"/>
    <row r="601" ht="18.75" customHeight="1" x14ac:dyDescent="0.4"/>
    <row r="602" ht="18.75" customHeight="1" x14ac:dyDescent="0.4"/>
    <row r="603" ht="18.75" customHeight="1" x14ac:dyDescent="0.4"/>
    <row r="604" ht="18.75" customHeight="1" x14ac:dyDescent="0.4"/>
    <row r="605" ht="18.75" customHeight="1" x14ac:dyDescent="0.4"/>
    <row r="606" ht="18.75" customHeight="1" x14ac:dyDescent="0.4"/>
    <row r="607" ht="18.75" customHeight="1" x14ac:dyDescent="0.4"/>
    <row r="608" ht="18.75" customHeight="1" x14ac:dyDescent="0.4"/>
    <row r="609" ht="18.75" customHeight="1" x14ac:dyDescent="0.4"/>
    <row r="610" ht="18.75" customHeight="1" x14ac:dyDescent="0.4"/>
    <row r="611" ht="18.75" customHeight="1" x14ac:dyDescent="0.4"/>
    <row r="612" ht="18.75" customHeight="1" x14ac:dyDescent="0.4"/>
    <row r="613" ht="18.75" customHeight="1" x14ac:dyDescent="0.4"/>
    <row r="614" ht="18.75" customHeight="1" x14ac:dyDescent="0.4"/>
    <row r="615" ht="18.75" customHeight="1" x14ac:dyDescent="0.4"/>
    <row r="616" ht="18.75" customHeight="1" x14ac:dyDescent="0.4"/>
    <row r="617" ht="18.75" customHeight="1" x14ac:dyDescent="0.4"/>
    <row r="618" ht="18.75" customHeight="1" x14ac:dyDescent="0.4"/>
    <row r="619" ht="18.75" customHeight="1" x14ac:dyDescent="0.4"/>
    <row r="620" ht="18.75" customHeight="1" x14ac:dyDescent="0.4"/>
    <row r="621" ht="18.75" customHeight="1" x14ac:dyDescent="0.4"/>
    <row r="622" ht="18.75" customHeight="1" x14ac:dyDescent="0.4"/>
    <row r="623" ht="18.75" customHeight="1" x14ac:dyDescent="0.4"/>
    <row r="624" ht="18.75" customHeight="1" x14ac:dyDescent="0.4"/>
    <row r="625" ht="24.95" customHeight="1" x14ac:dyDescent="0.4"/>
    <row r="626" ht="24.95" customHeight="1" x14ac:dyDescent="0.4"/>
    <row r="627" ht="24.95" customHeight="1" x14ac:dyDescent="0.4"/>
    <row r="628" ht="24.95" customHeight="1" x14ac:dyDescent="0.4"/>
    <row r="629" ht="24.95" customHeight="1" x14ac:dyDescent="0.4"/>
    <row r="630" ht="24.95" customHeight="1" x14ac:dyDescent="0.4"/>
    <row r="631" ht="24.95" customHeight="1" x14ac:dyDescent="0.4"/>
    <row r="632" ht="24.95" customHeight="1" x14ac:dyDescent="0.4"/>
    <row r="633" ht="24.95" customHeight="1" x14ac:dyDescent="0.4"/>
    <row r="634" ht="24.95" customHeight="1" x14ac:dyDescent="0.4"/>
    <row r="635" ht="24.95" customHeight="1" x14ac:dyDescent="0.4"/>
    <row r="636" ht="24.95" customHeight="1" x14ac:dyDescent="0.4"/>
    <row r="637" ht="24.95" customHeight="1" x14ac:dyDescent="0.4"/>
    <row r="638" ht="24.95" customHeight="1" x14ac:dyDescent="0.4"/>
    <row r="639" ht="24.95" customHeight="1" x14ac:dyDescent="0.4"/>
    <row r="640" ht="24.95" customHeight="1" x14ac:dyDescent="0.4"/>
    <row r="641" ht="24.95" customHeight="1" x14ac:dyDescent="0.4"/>
    <row r="642" ht="24.95" customHeight="1" x14ac:dyDescent="0.4"/>
    <row r="643" ht="24.95" customHeight="1" x14ac:dyDescent="0.4"/>
    <row r="644" ht="24.95" customHeight="1" x14ac:dyDescent="0.4"/>
    <row r="645" ht="24.95" customHeight="1" x14ac:dyDescent="0.4"/>
    <row r="646" ht="24.95" customHeight="1" x14ac:dyDescent="0.4"/>
    <row r="647" ht="24.95" customHeight="1" x14ac:dyDescent="0.4"/>
    <row r="648" ht="24.95" customHeight="1" x14ac:dyDescent="0.4"/>
    <row r="649" ht="24.95" customHeight="1" x14ac:dyDescent="0.4"/>
    <row r="650" ht="24.95" customHeight="1" x14ac:dyDescent="0.4"/>
    <row r="651" ht="24.95" customHeight="1" x14ac:dyDescent="0.4"/>
    <row r="652" ht="24.95" customHeight="1" x14ac:dyDescent="0.4"/>
    <row r="653" ht="24.95" customHeight="1" x14ac:dyDescent="0.4"/>
    <row r="654" ht="24.95" customHeight="1" x14ac:dyDescent="0.4"/>
    <row r="655" ht="24.95" customHeight="1" x14ac:dyDescent="0.4"/>
    <row r="656" ht="24.95" customHeight="1" x14ac:dyDescent="0.4"/>
    <row r="657" ht="24.95" customHeight="1" x14ac:dyDescent="0.4"/>
    <row r="658" ht="24.95" customHeight="1" x14ac:dyDescent="0.4"/>
    <row r="659" ht="24.95" customHeight="1" x14ac:dyDescent="0.4"/>
    <row r="660" ht="24.95" customHeight="1" x14ac:dyDescent="0.4"/>
    <row r="661" ht="24.95" customHeight="1" x14ac:dyDescent="0.4"/>
    <row r="662" ht="24.95" customHeight="1" x14ac:dyDescent="0.4"/>
    <row r="663" ht="24.95" customHeight="1" x14ac:dyDescent="0.4"/>
    <row r="664" ht="24.95" customHeight="1" x14ac:dyDescent="0.4"/>
    <row r="665" ht="24.95" customHeight="1" x14ac:dyDescent="0.4"/>
    <row r="666" ht="24.95" customHeight="1" x14ac:dyDescent="0.4"/>
    <row r="667" ht="24.95" customHeight="1" x14ac:dyDescent="0.4"/>
    <row r="668" ht="24.95" customHeight="1" x14ac:dyDescent="0.4"/>
    <row r="669" ht="24.95" customHeight="1" x14ac:dyDescent="0.4"/>
    <row r="670" ht="24.95" customHeight="1" x14ac:dyDescent="0.4"/>
    <row r="671" ht="24.95" customHeight="1" x14ac:dyDescent="0.4"/>
    <row r="672" ht="24.95" customHeight="1" x14ac:dyDescent="0.4"/>
  </sheetData>
  <sheetProtection algorithmName="SHA-512" hashValue="IH3Z4NuINal5mBWSKJNNSGof6Eh95XW6+ZhKNqTHMAjlXeVb+78eadJGgxLmzEpxMwC66YDbG6ZzUY8g0qdodQ==" saltValue="VJVfj3sr/c58ETiIndpuKQ==" spinCount="100000" sheet="1" selectLockedCells="1" selectUnlockedCells="1"/>
  <mergeCells count="60">
    <mergeCell ref="V2:AE2"/>
    <mergeCell ref="B40:AE40"/>
    <mergeCell ref="B44:AE44"/>
    <mergeCell ref="B46:AE46"/>
    <mergeCell ref="B48:AE48"/>
    <mergeCell ref="M32:Q32"/>
    <mergeCell ref="A36:AE37"/>
    <mergeCell ref="B42:AE42"/>
    <mergeCell ref="A31:H31"/>
    <mergeCell ref="A32:H32"/>
    <mergeCell ref="A33:H33"/>
    <mergeCell ref="A34:H34"/>
    <mergeCell ref="I33:AE33"/>
    <mergeCell ref="I34:AE34"/>
    <mergeCell ref="I31:AE31"/>
    <mergeCell ref="I32:L32"/>
    <mergeCell ref="R32:S32"/>
    <mergeCell ref="T32:U32"/>
    <mergeCell ref="V32:W32"/>
    <mergeCell ref="X32:Y32"/>
    <mergeCell ref="Z32:AA32"/>
    <mergeCell ref="AB32:AC32"/>
    <mergeCell ref="AD32:AE32"/>
    <mergeCell ref="A13:K13"/>
    <mergeCell ref="A15:F15"/>
    <mergeCell ref="I17:AE17"/>
    <mergeCell ref="A22:H24"/>
    <mergeCell ref="A30:H30"/>
    <mergeCell ref="A25:H27"/>
    <mergeCell ref="I30:AE30"/>
    <mergeCell ref="A20:H20"/>
    <mergeCell ref="A21:H21"/>
    <mergeCell ref="A16:H17"/>
    <mergeCell ref="I21:AE21"/>
    <mergeCell ref="M13:X13"/>
    <mergeCell ref="A18:H19"/>
    <mergeCell ref="I19:AE19"/>
    <mergeCell ref="W6:X6"/>
    <mergeCell ref="Z6:AA6"/>
    <mergeCell ref="AC6:AD6"/>
    <mergeCell ref="B8:N8"/>
    <mergeCell ref="B5:J6"/>
    <mergeCell ref="P7:AD8"/>
    <mergeCell ref="U6:V6"/>
    <mergeCell ref="X1:AE1"/>
    <mergeCell ref="A4:AE4"/>
    <mergeCell ref="A10:AE11"/>
    <mergeCell ref="I27:O27"/>
    <mergeCell ref="P22:AE22"/>
    <mergeCell ref="P23:AE23"/>
    <mergeCell ref="P24:AE24"/>
    <mergeCell ref="P25:AE25"/>
    <mergeCell ref="P26:AE26"/>
    <mergeCell ref="P27:AE27"/>
    <mergeCell ref="I22:O22"/>
    <mergeCell ref="I23:O23"/>
    <mergeCell ref="I24:O24"/>
    <mergeCell ref="I25:O25"/>
    <mergeCell ref="I26:O26"/>
    <mergeCell ref="I20:AE20"/>
  </mergeCells>
  <phoneticPr fontId="1"/>
  <pageMargins left="0.70866141732283472" right="0.31496062992125984" top="0.43307086614173229"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FF99"/>
    <pageSetUpPr fitToPage="1"/>
  </sheetPr>
  <dimension ref="A1:BP64"/>
  <sheetViews>
    <sheetView showGridLines="0" view="pageBreakPreview" zoomScaleNormal="100" zoomScaleSheetLayoutView="100" workbookViewId="0">
      <selection activeCell="AI4" sqref="AI4"/>
    </sheetView>
  </sheetViews>
  <sheetFormatPr defaultColWidth="9" defaultRowHeight="14.25" x14ac:dyDescent="0.4"/>
  <cols>
    <col min="1" max="12" width="2.625" style="6" customWidth="1"/>
    <col min="13" max="13" width="3.5" style="6" customWidth="1"/>
    <col min="14" max="33" width="2.625" style="6" customWidth="1"/>
    <col min="34" max="35" width="10.25" style="6" customWidth="1"/>
    <col min="36" max="36" width="19.625" style="6" hidden="1" customWidth="1"/>
    <col min="37" max="45" width="10.25" style="6" customWidth="1"/>
    <col min="46" max="68" width="2.625" style="6" customWidth="1"/>
    <col min="69" max="16384" width="9" style="6"/>
  </cols>
  <sheetData>
    <row r="1" spans="1:35" ht="16.5" x14ac:dyDescent="0.4">
      <c r="Z1" s="456" t="s">
        <v>241</v>
      </c>
      <c r="AA1" s="457"/>
      <c r="AB1" s="457"/>
      <c r="AC1" s="457"/>
      <c r="AD1" s="457"/>
      <c r="AE1" s="457"/>
      <c r="AF1" s="457"/>
      <c r="AG1" s="457"/>
    </row>
    <row r="2" spans="1:35" s="1" customFormat="1" ht="40.5" customHeight="1" x14ac:dyDescent="0.4">
      <c r="A2" s="632" t="s">
        <v>203</v>
      </c>
      <c r="B2" s="264"/>
      <c r="C2" s="264"/>
      <c r="D2" s="264"/>
      <c r="E2" s="264"/>
      <c r="F2" s="264"/>
      <c r="G2" s="264"/>
      <c r="H2" s="264"/>
      <c r="I2" s="264"/>
      <c r="J2" s="264"/>
      <c r="K2" s="264"/>
      <c r="L2" s="264"/>
      <c r="M2" s="264"/>
      <c r="N2" s="264"/>
      <c r="O2" s="264"/>
      <c r="P2" s="264"/>
      <c r="Q2" s="264"/>
      <c r="R2" s="264"/>
      <c r="S2" s="264"/>
      <c r="T2" s="264"/>
      <c r="U2" s="264"/>
      <c r="V2" s="264"/>
      <c r="W2" s="633"/>
      <c r="X2" s="500" t="s">
        <v>202</v>
      </c>
      <c r="Y2" s="501"/>
      <c r="Z2" s="501"/>
      <c r="AA2" s="501"/>
      <c r="AB2" s="501"/>
      <c r="AC2" s="501"/>
      <c r="AD2" s="501"/>
      <c r="AE2" s="501"/>
      <c r="AF2" s="501"/>
      <c r="AG2" s="502"/>
    </row>
    <row r="3" spans="1:35" ht="9" customHeight="1" x14ac:dyDescent="0.4"/>
    <row r="4" spans="1:35" ht="22.5" customHeight="1" x14ac:dyDescent="0.4">
      <c r="A4" s="576" t="s">
        <v>164</v>
      </c>
      <c r="B4" s="577"/>
      <c r="C4" s="577"/>
      <c r="D4" s="577"/>
      <c r="E4" s="578"/>
      <c r="F4" s="473" t="str">
        <f>IF('㋑事業者基本情報'!H11="","",'㋑事業者基本情報'!H11)</f>
        <v/>
      </c>
      <c r="G4" s="579"/>
      <c r="H4" s="579"/>
      <c r="I4" s="579"/>
      <c r="J4" s="579"/>
      <c r="K4" s="579"/>
      <c r="L4" s="579"/>
      <c r="M4" s="579"/>
      <c r="N4" s="580"/>
      <c r="O4" s="580"/>
      <c r="P4" s="580"/>
      <c r="Q4" s="580"/>
      <c r="R4" s="580"/>
      <c r="S4" s="580"/>
      <c r="T4" s="580"/>
      <c r="U4" s="580"/>
      <c r="V4" s="580"/>
      <c r="W4" s="580"/>
      <c r="X4" s="580"/>
      <c r="Y4" s="580"/>
      <c r="Z4" s="580"/>
      <c r="AA4" s="580"/>
      <c r="AB4" s="580"/>
      <c r="AC4" s="580"/>
      <c r="AD4" s="580"/>
      <c r="AE4" s="432"/>
      <c r="AF4" s="8"/>
    </row>
    <row r="5" spans="1:35" ht="22.5" customHeight="1" x14ac:dyDescent="0.4">
      <c r="A5" s="576" t="s">
        <v>50</v>
      </c>
      <c r="B5" s="654"/>
      <c r="C5" s="654"/>
      <c r="D5" s="654"/>
      <c r="E5" s="655"/>
      <c r="F5" s="473" t="str">
        <f>IF('㋑事業者基本情報'!H17="","",'㋑事業者基本情報'!H17)</f>
        <v/>
      </c>
      <c r="G5" s="579"/>
      <c r="H5" s="579"/>
      <c r="I5" s="579"/>
      <c r="J5" s="579"/>
      <c r="K5" s="579"/>
      <c r="L5" s="579"/>
      <c r="M5" s="24" t="s">
        <v>79</v>
      </c>
      <c r="N5" s="656" t="s">
        <v>71</v>
      </c>
      <c r="O5" s="654"/>
      <c r="P5" s="654"/>
      <c r="Q5" s="654"/>
      <c r="R5" s="654"/>
      <c r="S5" s="482" t="str">
        <f>IF('㋑事業者基本情報'!H15="","",'㋑事業者基本情報'!H15)</f>
        <v/>
      </c>
      <c r="T5" s="579"/>
      <c r="U5" s="579"/>
      <c r="V5" s="579"/>
      <c r="W5" s="579"/>
      <c r="X5" s="579"/>
      <c r="Y5" s="579"/>
      <c r="Z5" s="579"/>
      <c r="AA5" s="579"/>
      <c r="AB5" s="579"/>
      <c r="AC5" s="579"/>
      <c r="AD5" s="579"/>
      <c r="AE5" s="584"/>
      <c r="AF5" s="8"/>
    </row>
    <row r="6" spans="1:35" ht="6.75" customHeight="1" thickBot="1" x14ac:dyDescent="0.45"/>
    <row r="7" spans="1:35" ht="27" customHeight="1" thickTop="1" thickBot="1" x14ac:dyDescent="0.45">
      <c r="A7" s="78"/>
      <c r="B7" s="78"/>
      <c r="C7" s="78"/>
      <c r="D7" s="78"/>
      <c r="E7" s="573" t="s">
        <v>96</v>
      </c>
      <c r="F7" s="574"/>
      <c r="G7" s="574"/>
      <c r="H7" s="575"/>
      <c r="I7" s="589" t="s">
        <v>81</v>
      </c>
      <c r="J7" s="274"/>
      <c r="K7" s="274"/>
      <c r="L7" s="586" t="s">
        <v>98</v>
      </c>
      <c r="M7" s="587"/>
      <c r="N7" s="587"/>
      <c r="O7" s="588"/>
      <c r="P7" s="518" t="s">
        <v>82</v>
      </c>
      <c r="Q7" s="281"/>
      <c r="R7" s="281"/>
      <c r="S7" s="281"/>
      <c r="T7" s="281"/>
      <c r="U7" s="281"/>
      <c r="V7" s="281"/>
      <c r="W7" s="281"/>
      <c r="X7" s="281"/>
      <c r="Y7" s="281"/>
      <c r="Z7" s="281"/>
      <c r="AA7" s="281"/>
      <c r="AB7" s="281"/>
      <c r="AC7" s="281"/>
      <c r="AE7" s="78"/>
      <c r="AF7" s="78"/>
      <c r="AG7" s="78"/>
    </row>
    <row r="8" spans="1:35" ht="6.75" customHeight="1" thickTop="1" thickBot="1" x14ac:dyDescent="0.45"/>
    <row r="9" spans="1:35" ht="27" customHeight="1" thickTop="1" thickBot="1" x14ac:dyDescent="0.45">
      <c r="A9" s="573" t="s">
        <v>96</v>
      </c>
      <c r="B9" s="574"/>
      <c r="C9" s="574"/>
      <c r="D9" s="575"/>
      <c r="AH9"/>
      <c r="AI9"/>
    </row>
    <row r="10" spans="1:35" ht="22.5" customHeight="1" thickTop="1" x14ac:dyDescent="0.4">
      <c r="A10" s="590" t="s">
        <v>235</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row>
    <row r="11" spans="1:35" ht="22.5" customHeight="1" thickBot="1" x14ac:dyDescent="0.45">
      <c r="A11" s="585" t="s">
        <v>54</v>
      </c>
      <c r="B11" s="274"/>
      <c r="C11" s="274"/>
      <c r="D11" s="274"/>
      <c r="E11" s="274"/>
      <c r="F11" s="274"/>
      <c r="G11" s="274"/>
      <c r="K11" s="585" t="s">
        <v>55</v>
      </c>
      <c r="L11" s="281"/>
      <c r="M11" s="281"/>
      <c r="N11" s="281"/>
      <c r="O11" s="281"/>
      <c r="P11" s="281"/>
      <c r="Q11" s="281"/>
      <c r="R11" s="281"/>
      <c r="S11" s="281"/>
      <c r="W11" s="647" t="s">
        <v>51</v>
      </c>
      <c r="X11" s="648"/>
      <c r="Y11" s="648"/>
      <c r="Z11" s="648"/>
      <c r="AA11" s="648"/>
      <c r="AB11" s="648"/>
      <c r="AC11" s="648"/>
      <c r="AF11" s="647" t="s">
        <v>45</v>
      </c>
      <c r="AG11" s="647"/>
    </row>
    <row r="12" spans="1:35" ht="40.5" customHeight="1" thickTop="1" thickBot="1" x14ac:dyDescent="0.45">
      <c r="A12" s="649" t="str">
        <f>IF('㋐要件確認'!K61="","",'㋐要件確認'!K61)</f>
        <v/>
      </c>
      <c r="B12" s="650"/>
      <c r="C12" s="650"/>
      <c r="D12" s="650"/>
      <c r="E12" s="650"/>
      <c r="F12" s="650"/>
      <c r="G12" s="651"/>
      <c r="H12" s="6" t="s">
        <v>7</v>
      </c>
      <c r="J12" s="16" t="s">
        <v>52</v>
      </c>
      <c r="K12" s="15"/>
      <c r="L12" s="649" t="str">
        <f>IF('㋐要件確認'!BC63="","",'㋐要件確認'!BC63)</f>
        <v/>
      </c>
      <c r="M12" s="650"/>
      <c r="N12" s="650"/>
      <c r="O12" s="650"/>
      <c r="P12" s="650"/>
      <c r="Q12" s="650"/>
      <c r="R12" s="651"/>
      <c r="S12" s="6" t="s">
        <v>7</v>
      </c>
      <c r="U12" s="16" t="s">
        <v>33</v>
      </c>
      <c r="W12" s="649" t="str">
        <f>IFERROR(A12+L12,"")</f>
        <v/>
      </c>
      <c r="X12" s="650"/>
      <c r="Y12" s="650"/>
      <c r="Z12" s="650"/>
      <c r="AA12" s="650"/>
      <c r="AB12" s="650"/>
      <c r="AC12" s="651"/>
      <c r="AD12" s="6" t="s">
        <v>7</v>
      </c>
      <c r="AF12" s="652" t="str">
        <f>IF(W12="","",IF(W12&gt;=300000,"OK","NG"))</f>
        <v/>
      </c>
      <c r="AG12" s="653"/>
    </row>
    <row r="13" spans="1:35" ht="6.75" customHeight="1" thickTop="1" thickBot="1" x14ac:dyDescent="0.45"/>
    <row r="14" spans="1:35" ht="27" customHeight="1" thickBot="1" x14ac:dyDescent="0.45">
      <c r="A14" s="586" t="s">
        <v>98</v>
      </c>
      <c r="B14" s="587"/>
      <c r="C14" s="587"/>
      <c r="D14" s="588"/>
      <c r="AH14"/>
    </row>
    <row r="15" spans="1:35" ht="22.5" customHeight="1" x14ac:dyDescent="0.4">
      <c r="A15" s="591" t="s">
        <v>121</v>
      </c>
      <c r="B15" s="293"/>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81"/>
      <c r="AF15" s="281"/>
      <c r="AG15" s="281"/>
    </row>
    <row r="16" spans="1:35" ht="18" customHeight="1" thickBot="1" x14ac:dyDescent="0.45">
      <c r="A16" s="517" t="s">
        <v>122</v>
      </c>
      <c r="B16" s="281"/>
      <c r="C16" s="281"/>
      <c r="D16" s="281"/>
      <c r="E16" s="281"/>
      <c r="F16" s="281"/>
      <c r="G16" s="281"/>
      <c r="H16" s="281"/>
      <c r="I16" s="281"/>
      <c r="J16" s="281"/>
      <c r="K16" s="281"/>
      <c r="L16" s="281"/>
      <c r="M16" s="281"/>
      <c r="N16" s="281"/>
      <c r="O16" s="281"/>
      <c r="P16" s="281"/>
      <c r="Q16" s="281"/>
      <c r="AA16" s="172" t="s">
        <v>186</v>
      </c>
      <c r="AB16" s="172"/>
      <c r="AC16" s="172"/>
      <c r="AD16" s="172"/>
      <c r="AE16" s="172"/>
      <c r="AF16" s="172"/>
      <c r="AG16" s="172"/>
    </row>
    <row r="17" spans="1:61" ht="9.9499999999999993" customHeight="1" x14ac:dyDescent="0.4">
      <c r="A17" s="535" t="str">
        <f>IF('㋐要件確認'!B56="","",'㋐要件確認'!B56)</f>
        <v/>
      </c>
      <c r="B17" s="536"/>
      <c r="C17" s="536"/>
      <c r="D17" s="536"/>
      <c r="E17" s="536"/>
      <c r="F17" s="536"/>
      <c r="G17" s="536"/>
      <c r="H17" s="536"/>
      <c r="I17" s="536"/>
      <c r="J17" s="536"/>
      <c r="K17" s="536"/>
      <c r="L17" s="537"/>
      <c r="M17" s="17"/>
      <c r="N17" s="637" t="str">
        <f>IF('㋐要件確認'!B74="","",'㋐要件確認'!B74)</f>
        <v/>
      </c>
      <c r="O17" s="638"/>
      <c r="P17" s="638"/>
      <c r="Q17" s="638"/>
      <c r="R17" s="638"/>
      <c r="S17" s="638"/>
      <c r="T17" s="638"/>
      <c r="U17" s="536" t="s">
        <v>192</v>
      </c>
      <c r="V17" s="634"/>
      <c r="W17" s="634"/>
      <c r="X17" s="634"/>
      <c r="Y17" s="635"/>
      <c r="Z17" s="17"/>
      <c r="AA17" s="629" t="s">
        <v>184</v>
      </c>
      <c r="AB17" s="274"/>
      <c r="AC17" s="173" t="s">
        <v>187</v>
      </c>
      <c r="AD17" s="572" t="str">
        <f>IF('㋐要件確認'!K59="","",'㋐要件確認'!K59)</f>
        <v/>
      </c>
      <c r="AE17" s="291"/>
      <c r="AF17" s="291"/>
      <c r="AG17" s="291"/>
    </row>
    <row r="18" spans="1:61" ht="9.9499999999999993" customHeight="1" x14ac:dyDescent="0.4">
      <c r="A18" s="538"/>
      <c r="B18" s="539"/>
      <c r="C18" s="539"/>
      <c r="D18" s="539"/>
      <c r="E18" s="539"/>
      <c r="F18" s="539"/>
      <c r="G18" s="539"/>
      <c r="H18" s="539"/>
      <c r="I18" s="539"/>
      <c r="J18" s="539"/>
      <c r="K18" s="539"/>
      <c r="L18" s="540"/>
      <c r="M18" s="17"/>
      <c r="N18" s="639"/>
      <c r="O18" s="640"/>
      <c r="P18" s="640"/>
      <c r="Q18" s="640"/>
      <c r="R18" s="640"/>
      <c r="S18" s="640"/>
      <c r="T18" s="640"/>
      <c r="U18" s="274"/>
      <c r="V18" s="274"/>
      <c r="W18" s="274"/>
      <c r="X18" s="274"/>
      <c r="Y18" s="636"/>
      <c r="Z18" s="17"/>
      <c r="AB18" s="173"/>
      <c r="AC18" s="173" t="s">
        <v>190</v>
      </c>
      <c r="AD18" s="572" t="str">
        <f>IF('㋐要件確認'!K61="","",'㋐要件確認'!K61)</f>
        <v/>
      </c>
      <c r="AE18" s="291"/>
      <c r="AF18" s="291"/>
      <c r="AG18" s="291"/>
    </row>
    <row r="19" spans="1:61" ht="9.9499999999999993" customHeight="1" x14ac:dyDescent="0.4">
      <c r="A19" s="538"/>
      <c r="B19" s="539"/>
      <c r="C19" s="539"/>
      <c r="D19" s="539"/>
      <c r="E19" s="539"/>
      <c r="F19" s="539"/>
      <c r="G19" s="539"/>
      <c r="H19" s="539"/>
      <c r="I19" s="539"/>
      <c r="J19" s="539"/>
      <c r="K19" s="539"/>
      <c r="L19" s="540"/>
      <c r="M19" s="17"/>
      <c r="N19" s="641" t="str">
        <f>IF('㋐要件確認'!B85="","",'㋐要件確認'!B85)</f>
        <v/>
      </c>
      <c r="O19" s="274"/>
      <c r="P19" s="274"/>
      <c r="Q19" s="274"/>
      <c r="R19" s="274"/>
      <c r="S19" s="274"/>
      <c r="T19" s="274"/>
      <c r="U19" s="274"/>
      <c r="V19" s="274"/>
      <c r="W19" s="274"/>
      <c r="X19" s="274"/>
      <c r="Y19" s="636"/>
      <c r="Z19" s="17"/>
      <c r="AB19" s="173"/>
      <c r="AC19" s="173" t="s">
        <v>191</v>
      </c>
      <c r="AD19" s="572" t="str">
        <f>IF('㋐要件確認'!K63="","",'㋐要件確認'!K63)</f>
        <v/>
      </c>
      <c r="AE19" s="291"/>
      <c r="AF19" s="291"/>
      <c r="AG19" s="291"/>
    </row>
    <row r="20" spans="1:61" ht="9.9499999999999993" customHeight="1" thickBot="1" x14ac:dyDescent="0.45">
      <c r="A20" s="541"/>
      <c r="B20" s="542"/>
      <c r="C20" s="542"/>
      <c r="D20" s="542"/>
      <c r="E20" s="542"/>
      <c r="F20" s="542"/>
      <c r="G20" s="542"/>
      <c r="H20" s="542"/>
      <c r="I20" s="542"/>
      <c r="J20" s="542"/>
      <c r="K20" s="542"/>
      <c r="L20" s="543"/>
      <c r="M20" s="17"/>
      <c r="N20" s="318"/>
      <c r="O20" s="319"/>
      <c r="P20" s="319"/>
      <c r="Q20" s="319"/>
      <c r="R20" s="319"/>
      <c r="S20" s="319"/>
      <c r="T20" s="319"/>
      <c r="U20" s="319"/>
      <c r="V20" s="319"/>
      <c r="W20" s="319"/>
      <c r="X20" s="319"/>
      <c r="Y20" s="320"/>
      <c r="Z20" s="17"/>
      <c r="AA20" s="629" t="s">
        <v>188</v>
      </c>
      <c r="AB20" s="274"/>
      <c r="AC20" s="173" t="s">
        <v>187</v>
      </c>
      <c r="AD20" s="572" t="str">
        <f>IF('㋐要件確認'!W59="","",'㋐要件確認'!W59)</f>
        <v/>
      </c>
      <c r="AE20" s="291"/>
      <c r="AF20" s="291"/>
      <c r="AG20" s="291"/>
    </row>
    <row r="21" spans="1:61" ht="9.9499999999999993" customHeight="1" x14ac:dyDescent="0.4">
      <c r="A21" s="567" t="s">
        <v>56</v>
      </c>
      <c r="B21" s="568"/>
      <c r="C21" s="568"/>
      <c r="D21" s="568"/>
      <c r="E21" s="569"/>
      <c r="F21" s="597" t="str">
        <f>IF('㋐要件確認'!BC59="","",'㋐要件確認'!BC59)</f>
        <v/>
      </c>
      <c r="G21" s="598"/>
      <c r="H21" s="598"/>
      <c r="I21" s="598"/>
      <c r="J21" s="598"/>
      <c r="K21" s="598"/>
      <c r="L21" s="19"/>
      <c r="N21" s="567" t="s">
        <v>58</v>
      </c>
      <c r="O21" s="568"/>
      <c r="P21" s="568"/>
      <c r="Q21" s="568"/>
      <c r="R21" s="569"/>
      <c r="S21" s="595" t="str">
        <f>IFERROR(ROUNDDOWN(('㋐要件確認'!BC77+'㋐要件確認'!BC88)/2,0),"")</f>
        <v/>
      </c>
      <c r="T21" s="596"/>
      <c r="U21" s="596"/>
      <c r="V21" s="596"/>
      <c r="W21" s="596"/>
      <c r="X21" s="596"/>
      <c r="Y21" s="19"/>
      <c r="AA21" s="174"/>
      <c r="AB21" s="174"/>
      <c r="AC21" s="173" t="s">
        <v>191</v>
      </c>
      <c r="AD21" s="572" t="str">
        <f>IF('㋐要件確認'!W63="","",'㋐要件確認'!W63)</f>
        <v/>
      </c>
      <c r="AE21" s="291"/>
      <c r="AF21" s="291"/>
      <c r="AG21" s="291"/>
    </row>
    <row r="22" spans="1:61" ht="9.9499999999999993" customHeight="1" x14ac:dyDescent="0.4">
      <c r="A22" s="547"/>
      <c r="B22" s="375"/>
      <c r="C22" s="375"/>
      <c r="D22" s="375"/>
      <c r="E22" s="548"/>
      <c r="F22" s="599"/>
      <c r="G22" s="600"/>
      <c r="H22" s="600"/>
      <c r="I22" s="600"/>
      <c r="J22" s="600"/>
      <c r="K22" s="600"/>
      <c r="L22" s="162"/>
      <c r="N22" s="547"/>
      <c r="O22" s="375"/>
      <c r="P22" s="375"/>
      <c r="Q22" s="375"/>
      <c r="R22" s="548"/>
      <c r="S22" s="522"/>
      <c r="T22" s="523"/>
      <c r="U22" s="523"/>
      <c r="V22" s="523"/>
      <c r="W22" s="523"/>
      <c r="X22" s="523"/>
      <c r="Y22" s="162"/>
      <c r="AA22" s="629" t="s">
        <v>189</v>
      </c>
      <c r="AB22" s="274"/>
      <c r="AC22" s="173" t="s">
        <v>187</v>
      </c>
      <c r="AD22" s="572" t="str">
        <f>IF('㋐要件確認'!AH59="","",'㋐要件確認'!AH59)</f>
        <v/>
      </c>
      <c r="AE22" s="291"/>
      <c r="AF22" s="291"/>
      <c r="AG22" s="291"/>
    </row>
    <row r="23" spans="1:61" ht="9.9499999999999993" customHeight="1" x14ac:dyDescent="0.4">
      <c r="A23" s="547"/>
      <c r="B23" s="375"/>
      <c r="C23" s="375"/>
      <c r="D23" s="375"/>
      <c r="E23" s="548"/>
      <c r="F23" s="599"/>
      <c r="G23" s="600"/>
      <c r="H23" s="600"/>
      <c r="I23" s="600"/>
      <c r="J23" s="600"/>
      <c r="K23" s="600"/>
      <c r="L23" s="162"/>
      <c r="N23" s="547"/>
      <c r="O23" s="375"/>
      <c r="P23" s="375"/>
      <c r="Q23" s="375"/>
      <c r="R23" s="548"/>
      <c r="S23" s="522"/>
      <c r="T23" s="523"/>
      <c r="U23" s="523"/>
      <c r="V23" s="523"/>
      <c r="W23" s="523"/>
      <c r="X23" s="523"/>
      <c r="Y23" s="162"/>
      <c r="AB23" s="174"/>
      <c r="AC23" s="173" t="s">
        <v>191</v>
      </c>
      <c r="AD23" s="572" t="str">
        <f>IF('㋐要件確認'!AH63="","",'㋐要件確認'!AH63)</f>
        <v/>
      </c>
      <c r="AE23" s="291"/>
      <c r="AF23" s="291"/>
      <c r="AG23" s="291"/>
    </row>
    <row r="24" spans="1:61" ht="9.9499999999999993" customHeight="1" x14ac:dyDescent="0.4">
      <c r="A24" s="549"/>
      <c r="B24" s="281"/>
      <c r="C24" s="281"/>
      <c r="D24" s="281"/>
      <c r="E24" s="548"/>
      <c r="F24" s="601"/>
      <c r="G24" s="602"/>
      <c r="H24" s="602"/>
      <c r="I24" s="602"/>
      <c r="J24" s="602"/>
      <c r="K24" s="602"/>
      <c r="L24" s="20" t="s">
        <v>7</v>
      </c>
      <c r="N24" s="549"/>
      <c r="O24" s="281"/>
      <c r="P24" s="281"/>
      <c r="Q24" s="281"/>
      <c r="R24" s="548"/>
      <c r="S24" s="524"/>
      <c r="T24" s="525"/>
      <c r="U24" s="525"/>
      <c r="V24" s="525"/>
      <c r="W24" s="525"/>
      <c r="X24" s="525"/>
      <c r="Y24" s="20" t="s">
        <v>7</v>
      </c>
      <c r="AA24" s="174"/>
      <c r="AB24" s="174"/>
      <c r="AC24" s="173"/>
      <c r="AD24" s="174"/>
      <c r="AE24" s="174"/>
      <c r="AF24" s="174"/>
      <c r="AG24" s="172"/>
    </row>
    <row r="25" spans="1:61" ht="9.9499999999999993" customHeight="1" x14ac:dyDescent="0.4">
      <c r="A25" s="544" t="s">
        <v>57</v>
      </c>
      <c r="B25" s="545"/>
      <c r="C25" s="545"/>
      <c r="D25" s="545"/>
      <c r="E25" s="546"/>
      <c r="F25" s="603" t="str">
        <f>IF('㋐要件確認'!K61="","",'㋐要件確認'!K61)</f>
        <v/>
      </c>
      <c r="G25" s="604"/>
      <c r="H25" s="604"/>
      <c r="I25" s="604"/>
      <c r="J25" s="604"/>
      <c r="K25" s="604"/>
      <c r="L25" s="14"/>
      <c r="M25" s="8"/>
      <c r="N25" s="544" t="s">
        <v>59</v>
      </c>
      <c r="O25" s="545"/>
      <c r="P25" s="545"/>
      <c r="Q25" s="545"/>
      <c r="R25" s="546"/>
      <c r="S25" s="520" t="str">
        <f>IF('㋐要件確認'!K79="","",(ROUNDDOWN(('㋐要件確認'!K79+'㋐要件確認'!K90)/2,0)))</f>
        <v/>
      </c>
      <c r="T25" s="521"/>
      <c r="U25" s="521"/>
      <c r="V25" s="521"/>
      <c r="W25" s="521"/>
      <c r="X25" s="521"/>
      <c r="Y25" s="14"/>
      <c r="Z25" s="7"/>
      <c r="AA25" s="174"/>
      <c r="AB25" s="174"/>
      <c r="AC25" s="173"/>
      <c r="AD25" s="174"/>
      <c r="AE25" s="174"/>
      <c r="AF25" s="174"/>
      <c r="AG25" s="172"/>
    </row>
    <row r="26" spans="1:61" ht="9.9499999999999993" customHeight="1" x14ac:dyDescent="0.4">
      <c r="A26" s="547"/>
      <c r="B26" s="375"/>
      <c r="C26" s="375"/>
      <c r="D26" s="375"/>
      <c r="E26" s="548"/>
      <c r="F26" s="599"/>
      <c r="G26" s="600"/>
      <c r="H26" s="600"/>
      <c r="I26" s="600"/>
      <c r="J26" s="600"/>
      <c r="K26" s="600"/>
      <c r="L26" s="163"/>
      <c r="M26" s="154"/>
      <c r="N26" s="547"/>
      <c r="O26" s="375"/>
      <c r="P26" s="375"/>
      <c r="Q26" s="375"/>
      <c r="R26" s="548"/>
      <c r="S26" s="522"/>
      <c r="T26" s="523"/>
      <c r="U26" s="523"/>
      <c r="V26" s="523"/>
      <c r="W26" s="523"/>
      <c r="X26" s="523"/>
      <c r="Y26" s="163"/>
      <c r="Z26" s="157"/>
      <c r="AA26" s="174"/>
      <c r="AB26" s="174"/>
      <c r="AC26" s="174"/>
      <c r="AD26" s="174"/>
      <c r="AE26" s="174"/>
      <c r="AF26" s="174"/>
      <c r="AG26" s="172"/>
    </row>
    <row r="27" spans="1:61" ht="9.9499999999999993" customHeight="1" x14ac:dyDescent="0.4">
      <c r="A27" s="547"/>
      <c r="B27" s="375"/>
      <c r="C27" s="375"/>
      <c r="D27" s="375"/>
      <c r="E27" s="548"/>
      <c r="F27" s="599"/>
      <c r="G27" s="600"/>
      <c r="H27" s="600"/>
      <c r="I27" s="600"/>
      <c r="J27" s="600"/>
      <c r="K27" s="600"/>
      <c r="L27" s="163"/>
      <c r="M27" s="154"/>
      <c r="N27" s="547"/>
      <c r="O27" s="375"/>
      <c r="P27" s="375"/>
      <c r="Q27" s="375"/>
      <c r="R27" s="548"/>
      <c r="S27" s="522"/>
      <c r="T27" s="523"/>
      <c r="U27" s="523"/>
      <c r="V27" s="523"/>
      <c r="W27" s="523"/>
      <c r="X27" s="523"/>
      <c r="Y27" s="163"/>
      <c r="Z27" s="157"/>
      <c r="AA27" s="70"/>
      <c r="AB27" s="644" t="s">
        <v>53</v>
      </c>
      <c r="AC27" s="645"/>
      <c r="AD27" s="645"/>
      <c r="AE27" s="645"/>
      <c r="AF27" s="645"/>
      <c r="AG27" s="153"/>
    </row>
    <row r="28" spans="1:61" ht="9.9499999999999993" customHeight="1" thickBot="1" x14ac:dyDescent="0.45">
      <c r="A28" s="549"/>
      <c r="B28" s="281"/>
      <c r="C28" s="281"/>
      <c r="D28" s="281"/>
      <c r="E28" s="548"/>
      <c r="F28" s="601"/>
      <c r="G28" s="602"/>
      <c r="H28" s="602"/>
      <c r="I28" s="602"/>
      <c r="J28" s="602"/>
      <c r="K28" s="602"/>
      <c r="L28" s="20" t="s">
        <v>7</v>
      </c>
      <c r="M28" s="8"/>
      <c r="N28" s="549"/>
      <c r="O28" s="281"/>
      <c r="P28" s="281"/>
      <c r="Q28" s="281"/>
      <c r="R28" s="548"/>
      <c r="S28" s="524"/>
      <c r="T28" s="525"/>
      <c r="U28" s="525"/>
      <c r="V28" s="525"/>
      <c r="W28" s="525"/>
      <c r="X28" s="525"/>
      <c r="Y28" s="20" t="s">
        <v>7</v>
      </c>
      <c r="Z28" s="8"/>
      <c r="AA28"/>
      <c r="AB28" s="646"/>
      <c r="AC28" s="646"/>
      <c r="AD28" s="646"/>
      <c r="AE28" s="646"/>
      <c r="AF28" s="646"/>
      <c r="AG28"/>
      <c r="BE28" s="8"/>
      <c r="BF28" s="8"/>
      <c r="BG28" s="8"/>
      <c r="BH28" s="8"/>
      <c r="BI28"/>
    </row>
    <row r="29" spans="1:61" ht="16.5" customHeight="1" thickTop="1" x14ac:dyDescent="0.4">
      <c r="A29" s="605" t="s">
        <v>172</v>
      </c>
      <c r="B29" s="606"/>
      <c r="C29" s="606"/>
      <c r="D29" s="606"/>
      <c r="E29" s="607"/>
      <c r="F29" s="559" t="str">
        <f>IFERROR(ROUNDDOWN((F21-F25)/F21*100,1),"")</f>
        <v/>
      </c>
      <c r="G29" s="560"/>
      <c r="H29" s="560"/>
      <c r="I29" s="560"/>
      <c r="J29" s="560"/>
      <c r="K29" s="563" t="s">
        <v>35</v>
      </c>
      <c r="L29" s="564"/>
      <c r="M29" s="7"/>
      <c r="N29" s="605" t="s">
        <v>171</v>
      </c>
      <c r="O29" s="606"/>
      <c r="P29" s="606"/>
      <c r="Q29" s="606"/>
      <c r="R29" s="607"/>
      <c r="S29" s="559" t="str">
        <f>IFERROR(ROUNDDOWN((S21-S25)/S21*100,1),"")</f>
        <v/>
      </c>
      <c r="T29" s="560"/>
      <c r="U29" s="560"/>
      <c r="V29" s="560"/>
      <c r="W29" s="560"/>
      <c r="X29" s="563" t="s">
        <v>35</v>
      </c>
      <c r="Y29" s="564"/>
      <c r="Z29"/>
      <c r="AA29"/>
      <c r="AB29" s="526" t="str">
        <f>IFERROR(ROUNDDOWN(F29-S29,1),"")</f>
        <v/>
      </c>
      <c r="AC29" s="527"/>
      <c r="AD29" s="527"/>
      <c r="AE29" s="527"/>
      <c r="AF29" s="528"/>
      <c r="AG29"/>
      <c r="AJ29" s="72" t="str">
        <f>IF(AB29&lt;=-10,"OK","NG")</f>
        <v>NG</v>
      </c>
    </row>
    <row r="30" spans="1:61" ht="16.5" customHeight="1" x14ac:dyDescent="0.4">
      <c r="A30" s="608"/>
      <c r="B30" s="609"/>
      <c r="C30" s="609"/>
      <c r="D30" s="609"/>
      <c r="E30" s="610"/>
      <c r="F30" s="561"/>
      <c r="G30" s="562"/>
      <c r="H30" s="562"/>
      <c r="I30" s="562"/>
      <c r="J30" s="562"/>
      <c r="K30" s="565"/>
      <c r="L30" s="566"/>
      <c r="M30" s="8"/>
      <c r="N30" s="608"/>
      <c r="O30" s="609"/>
      <c r="P30" s="609"/>
      <c r="Q30" s="609"/>
      <c r="R30" s="610"/>
      <c r="S30" s="561"/>
      <c r="T30" s="562"/>
      <c r="U30" s="562"/>
      <c r="V30" s="562"/>
      <c r="W30" s="562"/>
      <c r="X30" s="565"/>
      <c r="Y30" s="566"/>
      <c r="Z30"/>
      <c r="AA30"/>
      <c r="AB30" s="529"/>
      <c r="AC30" s="530"/>
      <c r="AD30" s="530"/>
      <c r="AE30" s="530"/>
      <c r="AF30" s="531"/>
      <c r="AG30"/>
    </row>
    <row r="31" spans="1:61" ht="22.5" customHeight="1" thickBot="1" x14ac:dyDescent="0.45">
      <c r="A31" s="581" t="s">
        <v>63</v>
      </c>
      <c r="B31" s="582"/>
      <c r="C31" s="582"/>
      <c r="D31" s="582"/>
      <c r="E31" s="582"/>
      <c r="F31" s="582"/>
      <c r="G31" s="582"/>
      <c r="H31" s="582"/>
      <c r="I31" s="582"/>
      <c r="J31" s="582"/>
      <c r="K31" s="582"/>
      <c r="L31" s="583"/>
      <c r="N31" s="581" t="s">
        <v>64</v>
      </c>
      <c r="O31" s="582"/>
      <c r="P31" s="582"/>
      <c r="Q31" s="582"/>
      <c r="R31" s="582"/>
      <c r="S31" s="582"/>
      <c r="T31" s="582"/>
      <c r="U31" s="582"/>
      <c r="V31" s="582"/>
      <c r="W31" s="582"/>
      <c r="X31" s="582"/>
      <c r="Y31" s="583"/>
      <c r="AB31" s="532"/>
      <c r="AC31" s="533"/>
      <c r="AD31" s="533"/>
      <c r="AE31" s="533"/>
      <c r="AF31" s="534"/>
      <c r="AG31" s="32" t="s">
        <v>80</v>
      </c>
    </row>
    <row r="32" spans="1:61" ht="6.75" customHeight="1" x14ac:dyDescent="0.4"/>
    <row r="33" spans="1:61" ht="18" customHeight="1" thickBot="1" x14ac:dyDescent="0.45">
      <c r="A33" s="622" t="s">
        <v>123</v>
      </c>
      <c r="B33" s="358"/>
      <c r="C33" s="358"/>
      <c r="D33" s="358"/>
      <c r="E33" s="358"/>
      <c r="F33" s="358"/>
      <c r="G33" s="358"/>
      <c r="H33" s="358"/>
      <c r="I33" s="358"/>
      <c r="J33" s="358"/>
      <c r="K33" s="358"/>
      <c r="L33" s="358"/>
      <c r="AA33" s="172" t="s">
        <v>186</v>
      </c>
      <c r="AB33" s="172"/>
      <c r="AC33" s="172"/>
    </row>
    <row r="34" spans="1:61" ht="7.5" customHeight="1" x14ac:dyDescent="0.4">
      <c r="A34" s="535" t="str">
        <f>IF('㋐要件確認'!B56="","",'㋐要件確認'!B56)</f>
        <v/>
      </c>
      <c r="B34" s="536"/>
      <c r="C34" s="536"/>
      <c r="D34" s="536"/>
      <c r="E34" s="536"/>
      <c r="F34" s="536"/>
      <c r="G34" s="536"/>
      <c r="H34" s="536"/>
      <c r="I34" s="536"/>
      <c r="J34" s="536"/>
      <c r="K34" s="536"/>
      <c r="L34" s="537"/>
      <c r="M34" s="18"/>
      <c r="N34" s="637" t="str">
        <f>IF('㋐要件確認'!B74="","",'㋐要件確認'!B74)</f>
        <v/>
      </c>
      <c r="O34" s="638"/>
      <c r="P34" s="638"/>
      <c r="Q34" s="638"/>
      <c r="R34" s="638"/>
      <c r="S34" s="638"/>
      <c r="T34" s="638"/>
      <c r="U34" s="536" t="s">
        <v>192</v>
      </c>
      <c r="V34" s="634"/>
      <c r="W34" s="634"/>
      <c r="X34" s="634"/>
      <c r="Y34" s="635"/>
      <c r="Z34" s="18"/>
      <c r="AA34" s="570" t="str">
        <f>IF('㋐要件確認'!B74="","",'㋐要件確認'!B74)</f>
        <v/>
      </c>
      <c r="AB34" s="571"/>
      <c r="AC34" s="571"/>
      <c r="AD34" s="571"/>
      <c r="AE34" s="175"/>
      <c r="AF34" s="175"/>
      <c r="AG34" s="176"/>
    </row>
    <row r="35" spans="1:61" ht="8.1" customHeight="1" x14ac:dyDescent="0.4">
      <c r="A35" s="538"/>
      <c r="B35" s="539"/>
      <c r="C35" s="539"/>
      <c r="D35" s="539"/>
      <c r="E35" s="539"/>
      <c r="F35" s="539"/>
      <c r="G35" s="539"/>
      <c r="H35" s="539"/>
      <c r="I35" s="539"/>
      <c r="J35" s="539"/>
      <c r="K35" s="539"/>
      <c r="L35" s="540"/>
      <c r="M35" s="156"/>
      <c r="N35" s="639"/>
      <c r="O35" s="640"/>
      <c r="P35" s="640"/>
      <c r="Q35" s="640"/>
      <c r="R35" s="640"/>
      <c r="S35" s="640"/>
      <c r="T35" s="640"/>
      <c r="U35" s="274"/>
      <c r="V35" s="274"/>
      <c r="W35" s="274"/>
      <c r="X35" s="274"/>
      <c r="Y35" s="636"/>
      <c r="Z35" s="156"/>
      <c r="AA35" s="630" t="s">
        <v>184</v>
      </c>
      <c r="AB35" s="631"/>
      <c r="AC35" s="177" t="s">
        <v>75</v>
      </c>
      <c r="AD35" s="572" t="str">
        <f>IF('㋐要件確認'!K77="","",'㋐要件確認'!K77)</f>
        <v/>
      </c>
      <c r="AE35" s="291"/>
      <c r="AF35" s="291"/>
      <c r="AG35" s="291"/>
    </row>
    <row r="36" spans="1:61" ht="8.1" customHeight="1" x14ac:dyDescent="0.4">
      <c r="A36" s="538"/>
      <c r="B36" s="539"/>
      <c r="C36" s="539"/>
      <c r="D36" s="539"/>
      <c r="E36" s="539"/>
      <c r="F36" s="539"/>
      <c r="G36" s="539"/>
      <c r="H36" s="539"/>
      <c r="I36" s="539"/>
      <c r="J36" s="539"/>
      <c r="K36" s="539"/>
      <c r="L36" s="540"/>
      <c r="M36" s="156"/>
      <c r="N36" s="641" t="str">
        <f>IF('㋐要件確認'!B85="","",'㋐要件確認'!B85)</f>
        <v/>
      </c>
      <c r="O36" s="640"/>
      <c r="P36" s="640"/>
      <c r="Q36" s="640"/>
      <c r="R36" s="640"/>
      <c r="S36" s="640"/>
      <c r="T36" s="640"/>
      <c r="U36" s="274"/>
      <c r="V36" s="274"/>
      <c r="W36" s="274"/>
      <c r="X36" s="274"/>
      <c r="Y36" s="636"/>
      <c r="Z36" s="156"/>
      <c r="AA36" s="178"/>
      <c r="AB36" s="177"/>
      <c r="AC36" s="177" t="s">
        <v>76</v>
      </c>
      <c r="AD36" s="572" t="str">
        <f>IF('㋐要件確認'!K79="","",'㋐要件確認'!K79)</f>
        <v/>
      </c>
      <c r="AE36" s="291"/>
      <c r="AF36" s="291"/>
      <c r="AG36" s="291"/>
    </row>
    <row r="37" spans="1:61" ht="8.1" customHeight="1" x14ac:dyDescent="0.4">
      <c r="A37" s="538"/>
      <c r="B37" s="539"/>
      <c r="C37" s="539"/>
      <c r="D37" s="539"/>
      <c r="E37" s="539"/>
      <c r="F37" s="539"/>
      <c r="G37" s="539"/>
      <c r="H37" s="539"/>
      <c r="I37" s="539"/>
      <c r="J37" s="539"/>
      <c r="K37" s="539"/>
      <c r="L37" s="540"/>
      <c r="M37" s="156"/>
      <c r="N37" s="639"/>
      <c r="O37" s="640"/>
      <c r="P37" s="640"/>
      <c r="Q37" s="640"/>
      <c r="R37" s="640"/>
      <c r="S37" s="640"/>
      <c r="T37" s="640"/>
      <c r="U37" s="274"/>
      <c r="V37" s="274"/>
      <c r="W37" s="274"/>
      <c r="X37" s="274"/>
      <c r="Y37" s="636"/>
      <c r="Z37" s="156"/>
      <c r="AA37" s="178"/>
      <c r="AB37" s="177"/>
      <c r="AC37" s="177" t="s">
        <v>77</v>
      </c>
      <c r="AD37" s="572" t="str">
        <f>IF('㋐要件確認'!K81="","",'㋐要件確認'!K81)</f>
        <v/>
      </c>
      <c r="AE37" s="291"/>
      <c r="AF37" s="291"/>
      <c r="AG37" s="291"/>
    </row>
    <row r="38" spans="1:61" ht="8.1" customHeight="1" thickBot="1" x14ac:dyDescent="0.45">
      <c r="A38" s="541"/>
      <c r="B38" s="542"/>
      <c r="C38" s="542"/>
      <c r="D38" s="542"/>
      <c r="E38" s="542"/>
      <c r="F38" s="542"/>
      <c r="G38" s="542"/>
      <c r="H38" s="542"/>
      <c r="I38" s="542"/>
      <c r="J38" s="542"/>
      <c r="K38" s="542"/>
      <c r="L38" s="543"/>
      <c r="M38" s="18"/>
      <c r="N38" s="642"/>
      <c r="O38" s="643"/>
      <c r="P38" s="643"/>
      <c r="Q38" s="643"/>
      <c r="R38" s="643"/>
      <c r="S38" s="643"/>
      <c r="T38" s="643"/>
      <c r="U38" s="319"/>
      <c r="V38" s="319"/>
      <c r="W38" s="319"/>
      <c r="X38" s="319"/>
      <c r="Y38" s="320"/>
      <c r="Z38" s="18"/>
      <c r="AA38" s="630" t="s">
        <v>188</v>
      </c>
      <c r="AB38" s="631"/>
      <c r="AC38" s="177" t="s">
        <v>75</v>
      </c>
      <c r="AD38" s="572" t="str">
        <f>IF('㋐要件確認'!W77="","",'㋐要件確認'!W77)</f>
        <v/>
      </c>
      <c r="AE38" s="291"/>
      <c r="AF38" s="291"/>
      <c r="AG38" s="291"/>
      <c r="BF38" s="8"/>
      <c r="BG38" s="8"/>
      <c r="BH38" s="8"/>
      <c r="BI38"/>
    </row>
    <row r="39" spans="1:61" ht="8.1" customHeight="1" x14ac:dyDescent="0.4">
      <c r="A39" s="567" t="s">
        <v>60</v>
      </c>
      <c r="B39" s="568"/>
      <c r="C39" s="568"/>
      <c r="D39" s="568"/>
      <c r="E39" s="569"/>
      <c r="F39" s="595" t="str">
        <f>IF('㋐要件確認'!BC59="","",'㋐要件確認'!BC59)</f>
        <v/>
      </c>
      <c r="G39" s="596"/>
      <c r="H39" s="596"/>
      <c r="I39" s="596"/>
      <c r="J39" s="596"/>
      <c r="K39" s="596"/>
      <c r="L39" s="19"/>
      <c r="M39"/>
      <c r="N39" s="567" t="s">
        <v>58</v>
      </c>
      <c r="O39" s="568"/>
      <c r="P39" s="568"/>
      <c r="Q39" s="568"/>
      <c r="R39" s="569"/>
      <c r="S39" s="595" t="str">
        <f>IFERROR(ROUNDDOWN(('㋐要件確認'!BC77+'㋐要件確認'!BC88)/2,0),"")</f>
        <v/>
      </c>
      <c r="T39" s="596"/>
      <c r="U39" s="596"/>
      <c r="V39" s="596"/>
      <c r="W39" s="596"/>
      <c r="X39" s="596"/>
      <c r="Y39" s="19"/>
      <c r="Z39"/>
      <c r="AA39" s="179"/>
      <c r="AB39" s="179"/>
      <c r="AC39" s="177" t="s">
        <v>77</v>
      </c>
      <c r="AD39" s="572" t="str">
        <f>IF('㋐要件確認'!W81="","",'㋐要件確認'!W81)</f>
        <v/>
      </c>
      <c r="AE39" s="291"/>
      <c r="AF39" s="291"/>
      <c r="AG39" s="291"/>
      <c r="BF39" s="8"/>
      <c r="BG39" s="8"/>
      <c r="BH39" s="8"/>
      <c r="BI39"/>
    </row>
    <row r="40" spans="1:61" ht="8.1" customHeight="1" x14ac:dyDescent="0.4">
      <c r="A40" s="547"/>
      <c r="B40" s="375"/>
      <c r="C40" s="375"/>
      <c r="D40" s="375"/>
      <c r="E40" s="548"/>
      <c r="F40" s="522"/>
      <c r="G40" s="523"/>
      <c r="H40" s="523"/>
      <c r="I40" s="523"/>
      <c r="J40" s="523"/>
      <c r="K40" s="523"/>
      <c r="L40" s="162"/>
      <c r="M40" s="153"/>
      <c r="N40" s="547"/>
      <c r="O40" s="375"/>
      <c r="P40" s="375"/>
      <c r="Q40" s="375"/>
      <c r="R40" s="548"/>
      <c r="S40" s="522"/>
      <c r="T40" s="523"/>
      <c r="U40" s="523"/>
      <c r="V40" s="523"/>
      <c r="W40" s="523"/>
      <c r="X40" s="523"/>
      <c r="Y40" s="162"/>
      <c r="Z40" s="153"/>
      <c r="AA40" s="630" t="s">
        <v>189</v>
      </c>
      <c r="AB40" s="631"/>
      <c r="AC40" s="177" t="s">
        <v>75</v>
      </c>
      <c r="AD40" s="572" t="str">
        <f>IF('㋐要件確認'!AH77="","",'㋐要件確認'!AH77)</f>
        <v/>
      </c>
      <c r="AE40" s="291"/>
      <c r="AF40" s="291"/>
      <c r="AG40" s="291"/>
      <c r="BF40" s="154"/>
      <c r="BG40" s="154"/>
      <c r="BH40" s="154"/>
      <c r="BI40" s="153"/>
    </row>
    <row r="41" spans="1:61" ht="8.1" customHeight="1" x14ac:dyDescent="0.4">
      <c r="A41" s="547"/>
      <c r="B41" s="375"/>
      <c r="C41" s="375"/>
      <c r="D41" s="375"/>
      <c r="E41" s="548"/>
      <c r="F41" s="522"/>
      <c r="G41" s="523"/>
      <c r="H41" s="523"/>
      <c r="I41" s="523"/>
      <c r="J41" s="523"/>
      <c r="K41" s="523"/>
      <c r="L41" s="162"/>
      <c r="M41" s="153"/>
      <c r="N41" s="547"/>
      <c r="O41" s="375"/>
      <c r="P41" s="375"/>
      <c r="Q41" s="375"/>
      <c r="R41" s="548"/>
      <c r="S41" s="522"/>
      <c r="T41" s="523"/>
      <c r="U41" s="523"/>
      <c r="V41" s="523"/>
      <c r="W41" s="523"/>
      <c r="X41" s="523"/>
      <c r="Y41" s="162"/>
      <c r="Z41" s="153"/>
      <c r="AA41" s="178"/>
      <c r="AB41" s="179"/>
      <c r="AC41" s="177" t="s">
        <v>77</v>
      </c>
      <c r="AD41" s="572" t="str">
        <f>IF('㋐要件確認'!AH81="","",'㋐要件確認'!AH81)</f>
        <v/>
      </c>
      <c r="AE41" s="291"/>
      <c r="AF41" s="291"/>
      <c r="AG41" s="291"/>
      <c r="BF41" s="154"/>
      <c r="BG41" s="154"/>
      <c r="BH41" s="154"/>
      <c r="BI41" s="153"/>
    </row>
    <row r="42" spans="1:61" ht="8.1" customHeight="1" x14ac:dyDescent="0.4">
      <c r="A42" s="547"/>
      <c r="B42" s="375"/>
      <c r="C42" s="375"/>
      <c r="D42" s="375"/>
      <c r="E42" s="548"/>
      <c r="F42" s="522"/>
      <c r="G42" s="523"/>
      <c r="H42" s="523"/>
      <c r="I42" s="523"/>
      <c r="J42" s="523"/>
      <c r="K42" s="523"/>
      <c r="L42" s="162"/>
      <c r="M42" s="153"/>
      <c r="N42" s="547"/>
      <c r="O42" s="375"/>
      <c r="P42" s="375"/>
      <c r="Q42" s="375"/>
      <c r="R42" s="548"/>
      <c r="S42" s="522"/>
      <c r="T42" s="523"/>
      <c r="U42" s="523"/>
      <c r="V42" s="523"/>
      <c r="W42" s="523"/>
      <c r="X42" s="523"/>
      <c r="Y42" s="162"/>
      <c r="Z42" s="153"/>
      <c r="AA42" s="178"/>
      <c r="AB42" s="178"/>
      <c r="AC42" s="178"/>
      <c r="AD42" s="178"/>
      <c r="AE42" s="178"/>
      <c r="AF42" s="178"/>
      <c r="AG42" s="178"/>
      <c r="BF42" s="154"/>
      <c r="BG42" s="154"/>
      <c r="BH42" s="154"/>
      <c r="BI42" s="153"/>
    </row>
    <row r="43" spans="1:61" ht="8.1" customHeight="1" x14ac:dyDescent="0.4">
      <c r="A43" s="549"/>
      <c r="B43" s="281"/>
      <c r="C43" s="281"/>
      <c r="D43" s="281"/>
      <c r="E43" s="548"/>
      <c r="F43" s="524"/>
      <c r="G43" s="525"/>
      <c r="H43" s="525"/>
      <c r="I43" s="525"/>
      <c r="J43" s="525"/>
      <c r="K43" s="525"/>
      <c r="L43" s="20" t="s">
        <v>7</v>
      </c>
      <c r="M43"/>
      <c r="N43" s="549"/>
      <c r="O43" s="281"/>
      <c r="P43" s="281"/>
      <c r="Q43" s="281"/>
      <c r="R43" s="548"/>
      <c r="S43" s="524"/>
      <c r="T43" s="525"/>
      <c r="U43" s="525"/>
      <c r="V43" s="525"/>
      <c r="W43" s="525"/>
      <c r="X43" s="525"/>
      <c r="Y43" s="20" t="s">
        <v>7</v>
      </c>
      <c r="Z43"/>
      <c r="AA43" s="570" t="str">
        <f>IF('㋐要件確認'!B85="","",'㋐要件確認'!B85)</f>
        <v/>
      </c>
      <c r="AB43" s="571"/>
      <c r="AC43" s="571"/>
      <c r="AD43" s="571"/>
      <c r="AE43" s="180"/>
      <c r="AF43" s="180"/>
      <c r="AG43" s="181"/>
    </row>
    <row r="44" spans="1:61" ht="8.1" customHeight="1" x14ac:dyDescent="0.4">
      <c r="A44" s="544" t="s">
        <v>61</v>
      </c>
      <c r="B44" s="545"/>
      <c r="C44" s="545"/>
      <c r="D44" s="545"/>
      <c r="E44" s="546"/>
      <c r="F44" s="520" t="str">
        <f>IF('㋐要件確認'!K61="","",'㋐要件確認'!K61)</f>
        <v/>
      </c>
      <c r="G44" s="521"/>
      <c r="H44" s="521"/>
      <c r="I44" s="521"/>
      <c r="J44" s="521"/>
      <c r="K44" s="521"/>
      <c r="L44" s="14"/>
      <c r="M44"/>
      <c r="N44" s="544" t="s">
        <v>59</v>
      </c>
      <c r="O44" s="545"/>
      <c r="P44" s="545"/>
      <c r="Q44" s="545"/>
      <c r="R44" s="546"/>
      <c r="S44" s="520" t="str">
        <f>IF('㋐要件確認'!K79="","",(ROUNDDOWN(('㋐要件確認'!K79+'㋐要件確認'!K90)/2,0)))</f>
        <v/>
      </c>
      <c r="T44" s="521"/>
      <c r="U44" s="521"/>
      <c r="V44" s="521"/>
      <c r="W44" s="521"/>
      <c r="X44" s="521"/>
      <c r="Y44" s="14"/>
      <c r="Z44"/>
      <c r="AA44" s="630" t="s">
        <v>184</v>
      </c>
      <c r="AB44" s="631"/>
      <c r="AC44" s="177" t="s">
        <v>75</v>
      </c>
      <c r="AD44" s="572" t="str">
        <f>IF('㋐要件確認'!K88="","",'㋐要件確認'!K88)</f>
        <v/>
      </c>
      <c r="AE44" s="291"/>
      <c r="AF44" s="291"/>
      <c r="AG44" s="291"/>
    </row>
    <row r="45" spans="1:61" ht="8.1" customHeight="1" x14ac:dyDescent="0.4">
      <c r="A45" s="547"/>
      <c r="B45" s="375"/>
      <c r="C45" s="375"/>
      <c r="D45" s="375"/>
      <c r="E45" s="548"/>
      <c r="F45" s="522"/>
      <c r="G45" s="523"/>
      <c r="H45" s="523"/>
      <c r="I45" s="523"/>
      <c r="J45" s="523"/>
      <c r="K45" s="523"/>
      <c r="L45" s="163"/>
      <c r="M45" s="153"/>
      <c r="N45" s="547"/>
      <c r="O45" s="375"/>
      <c r="P45" s="375"/>
      <c r="Q45" s="375"/>
      <c r="R45" s="548"/>
      <c r="S45" s="522"/>
      <c r="T45" s="523"/>
      <c r="U45" s="523"/>
      <c r="V45" s="523"/>
      <c r="W45" s="523"/>
      <c r="X45" s="523"/>
      <c r="Y45" s="163"/>
      <c r="Z45" s="153"/>
      <c r="AA45" s="178"/>
      <c r="AB45" s="177"/>
      <c r="AC45" s="177" t="s">
        <v>76</v>
      </c>
      <c r="AD45" s="572" t="str">
        <f>IF('㋐要件確認'!K90="","",'㋐要件確認'!K90)</f>
        <v/>
      </c>
      <c r="AE45" s="291"/>
      <c r="AF45" s="291"/>
      <c r="AG45" s="291"/>
    </row>
    <row r="46" spans="1:61" ht="8.1" customHeight="1" x14ac:dyDescent="0.4">
      <c r="A46" s="547"/>
      <c r="B46" s="375"/>
      <c r="C46" s="375"/>
      <c r="D46" s="375"/>
      <c r="E46" s="548"/>
      <c r="F46" s="522"/>
      <c r="G46" s="523"/>
      <c r="H46" s="523"/>
      <c r="I46" s="523"/>
      <c r="J46" s="523"/>
      <c r="K46" s="523"/>
      <c r="L46" s="163"/>
      <c r="M46" s="153"/>
      <c r="N46" s="547"/>
      <c r="O46" s="375"/>
      <c r="P46" s="375"/>
      <c r="Q46" s="375"/>
      <c r="R46" s="548"/>
      <c r="S46" s="522"/>
      <c r="T46" s="523"/>
      <c r="U46" s="523"/>
      <c r="V46" s="523"/>
      <c r="W46" s="523"/>
      <c r="X46" s="523"/>
      <c r="Y46" s="163"/>
      <c r="Z46" s="153"/>
      <c r="AA46" s="178"/>
      <c r="AB46" s="177"/>
      <c r="AC46" s="177" t="s">
        <v>77</v>
      </c>
      <c r="AD46" s="572" t="str">
        <f>IF('㋐要件確認'!K92="","",'㋐要件確認'!K92)</f>
        <v/>
      </c>
      <c r="AE46" s="291"/>
      <c r="AF46" s="291"/>
      <c r="AG46" s="291"/>
    </row>
    <row r="47" spans="1:61" ht="8.1" customHeight="1" x14ac:dyDescent="0.4">
      <c r="A47" s="547"/>
      <c r="B47" s="375"/>
      <c r="C47" s="375"/>
      <c r="D47" s="375"/>
      <c r="E47" s="548"/>
      <c r="F47" s="522"/>
      <c r="G47" s="523"/>
      <c r="H47" s="523"/>
      <c r="I47" s="523"/>
      <c r="J47" s="523"/>
      <c r="K47" s="523"/>
      <c r="L47" s="163"/>
      <c r="M47" s="153"/>
      <c r="N47" s="547"/>
      <c r="O47" s="375"/>
      <c r="P47" s="375"/>
      <c r="Q47" s="375"/>
      <c r="R47" s="548"/>
      <c r="S47" s="522"/>
      <c r="T47" s="523"/>
      <c r="U47" s="523"/>
      <c r="V47" s="523"/>
      <c r="W47" s="523"/>
      <c r="X47" s="523"/>
      <c r="Y47" s="163"/>
      <c r="Z47" s="153"/>
      <c r="AA47" s="630" t="s">
        <v>188</v>
      </c>
      <c r="AB47" s="631"/>
      <c r="AC47" s="177" t="s">
        <v>75</v>
      </c>
      <c r="AD47" s="572" t="str">
        <f>IF('㋐要件確認'!W88="","",'㋐要件確認'!W88)</f>
        <v/>
      </c>
      <c r="AE47" s="291"/>
      <c r="AF47" s="291"/>
      <c r="AG47" s="291"/>
    </row>
    <row r="48" spans="1:61" ht="8.1" customHeight="1" x14ac:dyDescent="0.4">
      <c r="A48" s="549"/>
      <c r="B48" s="281"/>
      <c r="C48" s="281"/>
      <c r="D48" s="281"/>
      <c r="E48" s="548"/>
      <c r="F48" s="524"/>
      <c r="G48" s="525"/>
      <c r="H48" s="525"/>
      <c r="I48" s="525"/>
      <c r="J48" s="525"/>
      <c r="K48" s="525"/>
      <c r="L48" s="20" t="s">
        <v>7</v>
      </c>
      <c r="M48"/>
      <c r="N48" s="549"/>
      <c r="O48" s="281"/>
      <c r="P48" s="281"/>
      <c r="Q48" s="281"/>
      <c r="R48" s="548"/>
      <c r="S48" s="524"/>
      <c r="T48" s="525"/>
      <c r="U48" s="525"/>
      <c r="V48" s="525"/>
      <c r="W48" s="525"/>
      <c r="X48" s="525"/>
      <c r="Y48" s="20" t="s">
        <v>7</v>
      </c>
      <c r="Z48"/>
      <c r="AA48" s="179"/>
      <c r="AB48" s="179"/>
      <c r="AC48" s="177" t="s">
        <v>77</v>
      </c>
      <c r="AD48" s="572" t="str">
        <f>IF('㋐要件確認'!W92="","",'㋐要件確認'!W92)</f>
        <v/>
      </c>
      <c r="AE48" s="291"/>
      <c r="AF48" s="291"/>
      <c r="AG48" s="291"/>
    </row>
    <row r="49" spans="1:68" ht="8.1" customHeight="1" x14ac:dyDescent="0.4">
      <c r="A49" s="550" t="s">
        <v>62</v>
      </c>
      <c r="B49" s="545"/>
      <c r="C49" s="545"/>
      <c r="D49" s="545"/>
      <c r="E49" s="546"/>
      <c r="F49" s="520" t="str">
        <f>IF('㋐要件確認'!BC63="","",'㋐要件確認'!BC63)</f>
        <v/>
      </c>
      <c r="G49" s="521"/>
      <c r="H49" s="521"/>
      <c r="I49" s="521"/>
      <c r="J49" s="521"/>
      <c r="K49" s="521"/>
      <c r="L49" s="21"/>
      <c r="M49"/>
      <c r="N49" s="550" t="s">
        <v>65</v>
      </c>
      <c r="O49" s="545"/>
      <c r="P49" s="545"/>
      <c r="Q49" s="545"/>
      <c r="R49" s="546"/>
      <c r="S49" s="520" t="str">
        <f>IFERROR(ROUNDDOWN(('㋐要件確認'!BC81+'㋐要件確認'!BC92)/2,0),"")</f>
        <v/>
      </c>
      <c r="T49" s="521"/>
      <c r="U49" s="521"/>
      <c r="V49" s="521"/>
      <c r="W49" s="521"/>
      <c r="X49" s="521"/>
      <c r="Y49" s="21"/>
      <c r="Z49"/>
      <c r="AA49" s="630" t="s">
        <v>189</v>
      </c>
      <c r="AB49" s="631"/>
      <c r="AC49" s="177" t="s">
        <v>75</v>
      </c>
      <c r="AD49" s="572" t="str">
        <f>IF('㋐要件確認'!AH88="","",'㋐要件確認'!AH88)</f>
        <v/>
      </c>
      <c r="AE49" s="291"/>
      <c r="AF49" s="291"/>
      <c r="AG49" s="291"/>
    </row>
    <row r="50" spans="1:68" ht="8.1" customHeight="1" x14ac:dyDescent="0.4">
      <c r="A50" s="551"/>
      <c r="B50" s="375"/>
      <c r="C50" s="375"/>
      <c r="D50" s="375"/>
      <c r="E50" s="548"/>
      <c r="F50" s="522"/>
      <c r="G50" s="523"/>
      <c r="H50" s="523"/>
      <c r="I50" s="523"/>
      <c r="J50" s="523"/>
      <c r="K50" s="523"/>
      <c r="L50" s="164"/>
      <c r="M50" s="153"/>
      <c r="N50" s="551"/>
      <c r="O50" s="375"/>
      <c r="P50" s="375"/>
      <c r="Q50" s="375"/>
      <c r="R50" s="548"/>
      <c r="S50" s="522"/>
      <c r="T50" s="523"/>
      <c r="U50" s="523"/>
      <c r="V50" s="523"/>
      <c r="W50" s="523"/>
      <c r="X50" s="523"/>
      <c r="Y50" s="164"/>
      <c r="Z50" s="153"/>
      <c r="AA50" s="178"/>
      <c r="AB50" s="179"/>
      <c r="AC50" s="177" t="s">
        <v>77</v>
      </c>
      <c r="AD50" s="572" t="str">
        <f>IF('㋐要件確認'!AH92="","",'㋐要件確認'!AH92)</f>
        <v/>
      </c>
      <c r="AE50" s="291"/>
      <c r="AF50" s="291"/>
      <c r="AG50" s="291"/>
    </row>
    <row r="51" spans="1:68" ht="8.1" customHeight="1" x14ac:dyDescent="0.4">
      <c r="A51" s="551"/>
      <c r="B51" s="375"/>
      <c r="C51" s="375"/>
      <c r="D51" s="375"/>
      <c r="E51" s="548"/>
      <c r="F51" s="522"/>
      <c r="G51" s="523"/>
      <c r="H51" s="523"/>
      <c r="I51" s="523"/>
      <c r="J51" s="523"/>
      <c r="K51" s="523"/>
      <c r="L51" s="164"/>
      <c r="M51" s="153"/>
      <c r="N51" s="551"/>
      <c r="O51" s="375"/>
      <c r="P51" s="375"/>
      <c r="Q51" s="375"/>
      <c r="R51" s="548"/>
      <c r="S51" s="522"/>
      <c r="T51" s="523"/>
      <c r="U51" s="523"/>
      <c r="V51" s="523"/>
      <c r="W51" s="523"/>
      <c r="X51" s="523"/>
      <c r="Y51" s="164"/>
      <c r="Z51" s="153"/>
      <c r="AB51" s="174"/>
      <c r="AC51" s="173"/>
      <c r="AD51" s="158"/>
      <c r="AE51" s="158"/>
      <c r="AF51" s="153"/>
      <c r="AG51" s="153"/>
    </row>
    <row r="52" spans="1:68" ht="8.1" customHeight="1" x14ac:dyDescent="0.4">
      <c r="A52" s="551"/>
      <c r="B52" s="375"/>
      <c r="C52" s="375"/>
      <c r="D52" s="375"/>
      <c r="E52" s="548"/>
      <c r="F52" s="522"/>
      <c r="G52" s="523"/>
      <c r="H52" s="523"/>
      <c r="I52" s="523"/>
      <c r="J52" s="523"/>
      <c r="K52" s="523"/>
      <c r="L52" s="164"/>
      <c r="M52" s="153"/>
      <c r="N52" s="551"/>
      <c r="O52" s="375"/>
      <c r="P52" s="375"/>
      <c r="Q52" s="375"/>
      <c r="R52" s="548"/>
      <c r="S52" s="522"/>
      <c r="T52" s="523"/>
      <c r="U52" s="523"/>
      <c r="V52" s="523"/>
      <c r="W52" s="523"/>
      <c r="X52" s="523"/>
      <c r="Y52" s="164"/>
      <c r="Z52" s="153"/>
      <c r="AA52" s="153"/>
      <c r="AB52" s="616" t="s">
        <v>142</v>
      </c>
      <c r="AC52" s="617"/>
      <c r="AD52" s="617"/>
      <c r="AE52" s="617"/>
      <c r="AF52" s="617"/>
      <c r="AG52" s="153"/>
    </row>
    <row r="53" spans="1:68" ht="8.1" customHeight="1" thickBot="1" x14ac:dyDescent="0.45">
      <c r="A53" s="549"/>
      <c r="B53" s="281"/>
      <c r="C53" s="281"/>
      <c r="D53" s="281"/>
      <c r="E53" s="548"/>
      <c r="F53" s="522"/>
      <c r="G53" s="552"/>
      <c r="H53" s="552"/>
      <c r="I53" s="552"/>
      <c r="J53" s="552"/>
      <c r="K53" s="552"/>
      <c r="L53" s="20" t="s">
        <v>7</v>
      </c>
      <c r="M53"/>
      <c r="N53" s="549"/>
      <c r="O53" s="281"/>
      <c r="P53" s="281"/>
      <c r="Q53" s="281"/>
      <c r="R53" s="548"/>
      <c r="S53" s="522"/>
      <c r="T53" s="552"/>
      <c r="U53" s="552"/>
      <c r="V53" s="552"/>
      <c r="W53" s="552"/>
      <c r="X53" s="552"/>
      <c r="Y53" s="20" t="s">
        <v>7</v>
      </c>
      <c r="Z53"/>
      <c r="AA53"/>
      <c r="AB53" s="618"/>
      <c r="AC53" s="618"/>
      <c r="AD53" s="618"/>
      <c r="AE53" s="618"/>
      <c r="AF53" s="618"/>
      <c r="AG53"/>
    </row>
    <row r="54" spans="1:68" ht="16.5" customHeight="1" thickTop="1" x14ac:dyDescent="0.4">
      <c r="A54" s="553" t="s">
        <v>173</v>
      </c>
      <c r="B54" s="554"/>
      <c r="C54" s="554"/>
      <c r="D54" s="554"/>
      <c r="E54" s="555"/>
      <c r="F54" s="559" t="str">
        <f>IFERROR(ROUNDDOWN((F39-F44-F49)/F39*100,1),"")</f>
        <v/>
      </c>
      <c r="G54" s="560"/>
      <c r="H54" s="560"/>
      <c r="I54" s="560"/>
      <c r="J54" s="560"/>
      <c r="K54" s="563" t="s">
        <v>35</v>
      </c>
      <c r="L54" s="564"/>
      <c r="M54"/>
      <c r="N54" s="553" t="s">
        <v>174</v>
      </c>
      <c r="O54" s="554"/>
      <c r="P54" s="554"/>
      <c r="Q54" s="554"/>
      <c r="R54" s="555"/>
      <c r="S54" s="559" t="str">
        <f>IFERROR(ROUNDDOWN((S39-S44-S49)/S39*100,1),"")</f>
        <v/>
      </c>
      <c r="T54" s="560"/>
      <c r="U54" s="560"/>
      <c r="V54" s="560"/>
      <c r="W54" s="560"/>
      <c r="X54" s="563" t="s">
        <v>35</v>
      </c>
      <c r="Y54" s="564"/>
      <c r="Z54"/>
      <c r="AA54"/>
      <c r="AB54" s="526" t="str">
        <f>IFERROR(ROUNDDOWN(F54-S54,1),"")</f>
        <v/>
      </c>
      <c r="AC54" s="527"/>
      <c r="AD54" s="527"/>
      <c r="AE54" s="527"/>
      <c r="AF54" s="528"/>
      <c r="AJ54" s="71" t="str">
        <f>IF(AB54&lt;=-10,"OK","NG")</f>
        <v>NG</v>
      </c>
    </row>
    <row r="55" spans="1:68" ht="16.5" customHeight="1" x14ac:dyDescent="0.4">
      <c r="A55" s="556"/>
      <c r="B55" s="557"/>
      <c r="C55" s="557"/>
      <c r="D55" s="557"/>
      <c r="E55" s="558"/>
      <c r="F55" s="561"/>
      <c r="G55" s="562"/>
      <c r="H55" s="562"/>
      <c r="I55" s="562"/>
      <c r="J55" s="562"/>
      <c r="K55" s="565"/>
      <c r="L55" s="566"/>
      <c r="M55"/>
      <c r="N55" s="556"/>
      <c r="O55" s="557"/>
      <c r="P55" s="557"/>
      <c r="Q55" s="557"/>
      <c r="R55" s="558"/>
      <c r="S55" s="561"/>
      <c r="T55" s="562"/>
      <c r="U55" s="562"/>
      <c r="V55" s="562"/>
      <c r="W55" s="562"/>
      <c r="X55" s="565"/>
      <c r="Y55" s="566"/>
      <c r="Z55"/>
      <c r="AA55"/>
      <c r="AB55" s="529"/>
      <c r="AC55" s="530"/>
      <c r="AD55" s="530"/>
      <c r="AE55" s="530"/>
      <c r="AF55" s="531"/>
      <c r="AG55"/>
      <c r="BK55"/>
      <c r="BL55"/>
      <c r="BM55" s="9"/>
      <c r="BN55" s="9"/>
      <c r="BP55"/>
    </row>
    <row r="56" spans="1:68" ht="25.5" customHeight="1" thickBot="1" x14ac:dyDescent="0.45">
      <c r="A56" s="581" t="s">
        <v>140</v>
      </c>
      <c r="B56" s="582"/>
      <c r="C56" s="582"/>
      <c r="D56" s="582"/>
      <c r="E56" s="582"/>
      <c r="F56" s="582"/>
      <c r="G56" s="582"/>
      <c r="H56" s="582"/>
      <c r="I56" s="582"/>
      <c r="J56" s="582"/>
      <c r="K56" s="582"/>
      <c r="L56" s="583"/>
      <c r="M56"/>
      <c r="N56" s="581" t="s">
        <v>141</v>
      </c>
      <c r="O56" s="582"/>
      <c r="P56" s="582"/>
      <c r="Q56" s="582"/>
      <c r="R56" s="582"/>
      <c r="S56" s="582"/>
      <c r="T56" s="582"/>
      <c r="U56" s="582"/>
      <c r="V56" s="582"/>
      <c r="W56" s="582"/>
      <c r="X56" s="582"/>
      <c r="Y56" s="583"/>
      <c r="Z56"/>
      <c r="AA56"/>
      <c r="AB56" s="532"/>
      <c r="AC56" s="533"/>
      <c r="AD56" s="533"/>
      <c r="AE56" s="533"/>
      <c r="AF56" s="534"/>
      <c r="AG56" s="32" t="s">
        <v>80</v>
      </c>
      <c r="AL56"/>
      <c r="AM56" s="10"/>
      <c r="AN56" s="10"/>
      <c r="AO56" s="10"/>
      <c r="AP56" s="8"/>
      <c r="AQ56" s="8"/>
      <c r="AR56" s="8"/>
      <c r="AS56" s="8"/>
      <c r="AZ56" s="8"/>
      <c r="BA56" s="8"/>
      <c r="BB56" s="8"/>
      <c r="BC56" s="8"/>
      <c r="BJ56"/>
      <c r="BK56"/>
      <c r="BL56"/>
      <c r="BM56" s="9"/>
      <c r="BN56" s="9"/>
      <c r="BO56"/>
      <c r="BP56"/>
    </row>
    <row r="57" spans="1:68" ht="6.75" customHeight="1" x14ac:dyDescent="0.4"/>
    <row r="58" spans="1:68" ht="18" customHeight="1" thickBot="1" x14ac:dyDescent="0.45">
      <c r="A58" s="518" t="s">
        <v>97</v>
      </c>
      <c r="B58" s="519"/>
      <c r="C58" s="519"/>
      <c r="D58" s="519"/>
      <c r="E58" s="519"/>
      <c r="F58" s="16"/>
      <c r="G58" s="16"/>
      <c r="H58" s="16"/>
      <c r="I58" s="16"/>
      <c r="J58" s="16"/>
    </row>
    <row r="59" spans="1:68" ht="40.5" customHeight="1" thickTop="1" thickBot="1" x14ac:dyDescent="0.45">
      <c r="B59" s="623" t="s">
        <v>95</v>
      </c>
      <c r="C59" s="624"/>
      <c r="D59" s="624"/>
      <c r="E59" s="625"/>
      <c r="F59" s="611" t="str">
        <f>IF(AF12="","",IF(AF12="OK","OK","NG"))</f>
        <v/>
      </c>
      <c r="G59" s="612"/>
      <c r="H59" s="612"/>
      <c r="I59" s="613"/>
      <c r="J59"/>
      <c r="K59"/>
      <c r="M59" s="626" t="s">
        <v>92</v>
      </c>
      <c r="N59" s="627"/>
      <c r="O59" s="627"/>
      <c r="P59" s="628"/>
      <c r="Q59" s="592" t="str">
        <f>IF(AB29="","",IF(OR(AJ29="OK",AJ54="OK"),"OK","NG"))</f>
        <v/>
      </c>
      <c r="R59" s="593"/>
      <c r="S59" s="593"/>
      <c r="T59" s="594"/>
      <c r="U59" s="79"/>
      <c r="V59"/>
      <c r="W59"/>
      <c r="X59" s="614" t="s">
        <v>93</v>
      </c>
      <c r="Y59" s="615"/>
      <c r="Z59" s="615"/>
      <c r="AA59" s="615"/>
      <c r="AB59" s="615"/>
      <c r="AC59" s="619" t="str">
        <f>IF(F59="","",IF(AND(F59="OK",Q59="OK"),"OK","NG"))</f>
        <v/>
      </c>
      <c r="AD59" s="620"/>
      <c r="AE59" s="620"/>
      <c r="AF59" s="621"/>
      <c r="AG59" s="79"/>
    </row>
    <row r="60" spans="1:68" ht="15" thickTop="1" x14ac:dyDescent="0.4"/>
    <row r="61" spans="1:68" ht="15" customHeight="1" x14ac:dyDescent="0.4">
      <c r="X61" s="73"/>
      <c r="Y61" s="73"/>
      <c r="Z61" s="73"/>
      <c r="AA61" s="73"/>
      <c r="AB61" s="75" t="s">
        <v>94</v>
      </c>
      <c r="AC61" s="74"/>
      <c r="AD61" s="74"/>
      <c r="AE61" s="74"/>
      <c r="AF61" s="74"/>
      <c r="AG61" s="74"/>
    </row>
    <row r="62" spans="1:68" ht="14.25" customHeight="1" x14ac:dyDescent="0.4">
      <c r="X62" s="73"/>
      <c r="Y62" s="73"/>
      <c r="Z62" s="73"/>
      <c r="AA62" s="73"/>
      <c r="AB62" s="74"/>
      <c r="AC62" s="74"/>
      <c r="AD62" s="74"/>
      <c r="AE62" s="74"/>
      <c r="AF62" s="74"/>
      <c r="AG62" s="74"/>
    </row>
    <row r="63" spans="1:68" ht="14.25" customHeight="1" x14ac:dyDescent="0.4">
      <c r="X63" s="73"/>
      <c r="Y63" s="73"/>
      <c r="Z63" s="73"/>
      <c r="AA63" s="73"/>
      <c r="AB63" s="74"/>
      <c r="AC63" s="74"/>
      <c r="AD63" s="74"/>
      <c r="AE63" s="74"/>
      <c r="AF63" s="74"/>
      <c r="AG63" s="74"/>
    </row>
    <row r="64" spans="1:68" ht="15" customHeight="1" x14ac:dyDescent="0.4">
      <c r="X64" s="73"/>
      <c r="Y64" s="73"/>
      <c r="Z64" s="73"/>
      <c r="AA64" s="73"/>
      <c r="AB64" s="74"/>
      <c r="AC64" s="74"/>
      <c r="AD64" s="74"/>
      <c r="AE64" s="74"/>
      <c r="AF64" s="74"/>
      <c r="AG64" s="74"/>
    </row>
  </sheetData>
  <sheetProtection algorithmName="SHA-512" hashValue="GjT8HH87o45TW+vR2FV7LfmAPo9x6B0edIlNvVgQwHFO/NzoscXArt4JqjDoaJosLQyw1AIKI3vd3IT5I0xJ3w==" saltValue="O/3zWTpKs6/+lrHmjersVQ==" spinCount="100000" sheet="1" selectLockedCells="1" selectUnlockedCells="1"/>
  <mergeCells count="114">
    <mergeCell ref="A2:W2"/>
    <mergeCell ref="AD49:AG49"/>
    <mergeCell ref="AD47:AG47"/>
    <mergeCell ref="AA40:AB40"/>
    <mergeCell ref="U17:Y20"/>
    <mergeCell ref="U34:Y38"/>
    <mergeCell ref="N17:T18"/>
    <mergeCell ref="N34:T35"/>
    <mergeCell ref="N36:T38"/>
    <mergeCell ref="N19:T20"/>
    <mergeCell ref="AD48:AG48"/>
    <mergeCell ref="X2:AG2"/>
    <mergeCell ref="AB27:AF28"/>
    <mergeCell ref="A11:G11"/>
    <mergeCell ref="W11:AC11"/>
    <mergeCell ref="AF11:AG11"/>
    <mergeCell ref="A12:G12"/>
    <mergeCell ref="W12:AC12"/>
    <mergeCell ref="AF12:AG12"/>
    <mergeCell ref="L12:R12"/>
    <mergeCell ref="F5:L5"/>
    <mergeCell ref="A5:E5"/>
    <mergeCell ref="N5:R5"/>
    <mergeCell ref="P7:AC7"/>
    <mergeCell ref="AD21:AG21"/>
    <mergeCell ref="AD22:AG22"/>
    <mergeCell ref="AD23:AG23"/>
    <mergeCell ref="AD50:AG50"/>
    <mergeCell ref="AA17:AB17"/>
    <mergeCell ref="AA20:AB20"/>
    <mergeCell ref="AA22:AB22"/>
    <mergeCell ref="AA44:AB44"/>
    <mergeCell ref="AA47:AB47"/>
    <mergeCell ref="AA49:AB49"/>
    <mergeCell ref="AA43:AD43"/>
    <mergeCell ref="AA35:AB35"/>
    <mergeCell ref="AA38:AB38"/>
    <mergeCell ref="AD41:AG41"/>
    <mergeCell ref="AD44:AG44"/>
    <mergeCell ref="AD45:AG45"/>
    <mergeCell ref="AD46:AG46"/>
    <mergeCell ref="AD20:AG20"/>
    <mergeCell ref="Q59:T59"/>
    <mergeCell ref="N21:R24"/>
    <mergeCell ref="S21:X24"/>
    <mergeCell ref="F21:K24"/>
    <mergeCell ref="F25:K28"/>
    <mergeCell ref="A31:L31"/>
    <mergeCell ref="X29:Y30"/>
    <mergeCell ref="A29:E30"/>
    <mergeCell ref="S29:W30"/>
    <mergeCell ref="F59:I59"/>
    <mergeCell ref="F39:K43"/>
    <mergeCell ref="N29:R30"/>
    <mergeCell ref="N31:Y31"/>
    <mergeCell ref="S44:X48"/>
    <mergeCell ref="N39:R43"/>
    <mergeCell ref="S39:X43"/>
    <mergeCell ref="K29:L30"/>
    <mergeCell ref="X59:AB59"/>
    <mergeCell ref="N44:R48"/>
    <mergeCell ref="AB52:AF53"/>
    <mergeCell ref="AC59:AF59"/>
    <mergeCell ref="A33:L33"/>
    <mergeCell ref="B59:E59"/>
    <mergeCell ref="M59:P59"/>
    <mergeCell ref="A9:D9"/>
    <mergeCell ref="A4:E4"/>
    <mergeCell ref="F4:AE4"/>
    <mergeCell ref="AB54:AF56"/>
    <mergeCell ref="N56:Y56"/>
    <mergeCell ref="X54:Y55"/>
    <mergeCell ref="N49:R53"/>
    <mergeCell ref="S49:X53"/>
    <mergeCell ref="N54:R55"/>
    <mergeCell ref="S54:W55"/>
    <mergeCell ref="S5:AE5"/>
    <mergeCell ref="K11:S11"/>
    <mergeCell ref="A14:D14"/>
    <mergeCell ref="E7:H7"/>
    <mergeCell ref="I7:K7"/>
    <mergeCell ref="L7:O7"/>
    <mergeCell ref="A17:L20"/>
    <mergeCell ref="A21:E24"/>
    <mergeCell ref="A25:E28"/>
    <mergeCell ref="A10:AG10"/>
    <mergeCell ref="A15:AG15"/>
    <mergeCell ref="N25:R28"/>
    <mergeCell ref="F29:J30"/>
    <mergeCell ref="A56:L56"/>
    <mergeCell ref="Z1:AG1"/>
    <mergeCell ref="A16:Q16"/>
    <mergeCell ref="A58:E58"/>
    <mergeCell ref="S25:X28"/>
    <mergeCell ref="AB29:AF31"/>
    <mergeCell ref="A34:L38"/>
    <mergeCell ref="A44:E48"/>
    <mergeCell ref="F44:K48"/>
    <mergeCell ref="A49:E53"/>
    <mergeCell ref="F49:K53"/>
    <mergeCell ref="A54:E55"/>
    <mergeCell ref="F54:J55"/>
    <mergeCell ref="K54:L55"/>
    <mergeCell ref="A39:E43"/>
    <mergeCell ref="AA34:AD34"/>
    <mergeCell ref="AD35:AG35"/>
    <mergeCell ref="AD36:AG36"/>
    <mergeCell ref="AD37:AG37"/>
    <mergeCell ref="AD38:AG38"/>
    <mergeCell ref="AD39:AG39"/>
    <mergeCell ref="AD40:AG40"/>
    <mergeCell ref="AD17:AG17"/>
    <mergeCell ref="AD18:AG18"/>
    <mergeCell ref="AD19:AG19"/>
  </mergeCells>
  <phoneticPr fontId="1"/>
  <conditionalFormatting sqref="AF12:AG12">
    <cfRule type="expression" dxfId="8" priority="19">
      <formula>$W$12&lt;=299999</formula>
    </cfRule>
  </conditionalFormatting>
  <conditionalFormatting sqref="W12:AC12">
    <cfRule type="expression" dxfId="7" priority="18">
      <formula>$W$12&lt;=299999</formula>
    </cfRule>
  </conditionalFormatting>
  <conditionalFormatting sqref="AB29:AF31">
    <cfRule type="expression" dxfId="6" priority="10">
      <formula>$AB$29&gt;-10</formula>
    </cfRule>
  </conditionalFormatting>
  <conditionalFormatting sqref="AB54:AF56">
    <cfRule type="expression" dxfId="5" priority="9">
      <formula>$AB$54&gt;-10</formula>
    </cfRule>
  </conditionalFormatting>
  <conditionalFormatting sqref="F59">
    <cfRule type="expression" dxfId="4" priority="7">
      <formula>$F$59="NG"</formula>
    </cfRule>
  </conditionalFormatting>
  <conditionalFormatting sqref="AG59">
    <cfRule type="expression" dxfId="3" priority="5">
      <formula>$AC$59="NG"</formula>
    </cfRule>
  </conditionalFormatting>
  <conditionalFormatting sqref="U59">
    <cfRule type="expression" dxfId="2" priority="21">
      <formula>$R$59="NG"</formula>
    </cfRule>
  </conditionalFormatting>
  <conditionalFormatting sqref="Q59">
    <cfRule type="expression" dxfId="1" priority="2">
      <formula>$Q$59="NG"</formula>
    </cfRule>
  </conditionalFormatting>
  <conditionalFormatting sqref="AC59:AF59">
    <cfRule type="expression" dxfId="0" priority="1">
      <formula>$AC$59="NG"</formula>
    </cfRule>
  </conditionalFormatting>
  <pageMargins left="0.51181102362204722" right="0.11811023622047245" top="0.11811023622047245" bottom="0.2362204724409449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㋐要件確認</vt:lpstr>
      <vt:lpstr>㋑事業者基本情報</vt:lpstr>
      <vt:lpstr>㋒同意事項および提出書類</vt:lpstr>
      <vt:lpstr>①支援金交付申請書兼請求書</vt:lpstr>
      <vt:lpstr>②売上総利益率または営業利益率の減少状況</vt:lpstr>
      <vt:lpstr>①支援金交付申請書兼請求書!Print_Area</vt:lpstr>
      <vt:lpstr>②売上総利益率または営業利益率の減少状況!Print_Area</vt:lpstr>
      <vt:lpstr>'㋐要件確認'!Print_Area</vt:lpstr>
      <vt:lpstr>'㋑事業者基本情報'!Print_Area</vt:lpstr>
      <vt:lpstr>'㋒同意事項および提出書類'!Print_Area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丹波市</cp:lastModifiedBy>
  <cp:lastPrinted>2025-02-14T00:19:01Z</cp:lastPrinted>
  <dcterms:created xsi:type="dcterms:W3CDTF">2023-12-20T06:04:29Z</dcterms:created>
  <dcterms:modified xsi:type="dcterms:W3CDTF">2025-02-18T04:16:26Z</dcterms:modified>
</cp:coreProperties>
</file>