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建設部\農地整備課\農林土木係\R07\14 市単独補助\市単独補助（渇水対策）\01_02案内文書(２回目)\02_市HP\掲示データ\"/>
    </mc:Choice>
  </mc:AlternateContent>
  <xr:revisionPtr revIDLastSave="0" documentId="13_ncr:1_{4A18FD66-11F2-4C8F-B23E-CDB74AD9B5DD}" xr6:coauthVersionLast="47" xr6:coauthVersionMax="47" xr10:uidLastSave="{00000000-0000-0000-0000-000000000000}"/>
  <bookViews>
    <workbookView xWindow="-120" yWindow="-120" windowWidth="20730" windowHeight="11160" activeTab="1" xr2:uid="{5304018F-7E36-49F4-A710-D31F098CF3D7}"/>
  </bookViews>
  <sheets>
    <sheet name="電気代差額算定表（入力シート）" sheetId="8" r:id="rId1"/>
    <sheet name="電気代差額算定表（記載例）" sheetId="6" r:id="rId2"/>
  </sheets>
  <definedNames>
    <definedName name="_xlnm.Print_Area" localSheetId="1">'電気代差額算定表（記載例）'!$A$1:$R$31</definedName>
    <definedName name="_xlnm.Print_Area" localSheetId="0">'電気代差額算定表（入力シート）'!$A$1:$R$31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F22" i="8"/>
  <c r="L16" i="8"/>
  <c r="L15" i="8"/>
  <c r="Q14" i="8"/>
  <c r="L13" i="8"/>
  <c r="L12" i="8"/>
  <c r="P12" i="8" s="1"/>
  <c r="Q11" i="8"/>
  <c r="L10" i="8"/>
  <c r="L9" i="8"/>
  <c r="P9" i="8" s="1"/>
  <c r="Q8" i="8"/>
  <c r="I28" i="8" l="1"/>
  <c r="L28" i="8" s="1"/>
  <c r="P28" i="8"/>
  <c r="F25" i="8"/>
  <c r="Q25" i="8" s="1"/>
  <c r="L25" i="8"/>
  <c r="Q12" i="8"/>
  <c r="I26" i="8" s="1"/>
  <c r="L22" i="8"/>
  <c r="Q9" i="8"/>
  <c r="F23" i="8" s="1"/>
  <c r="P13" i="8"/>
  <c r="Q13" i="8" s="1"/>
  <c r="P10" i="8"/>
  <c r="Q10" i="8" s="1"/>
  <c r="P16" i="8"/>
  <c r="Q16" i="8" s="1"/>
  <c r="P15" i="8"/>
  <c r="Q15" i="8" s="1"/>
  <c r="I29" i="8" s="1"/>
  <c r="L29" i="8" s="1"/>
  <c r="P29" i="8" s="1"/>
  <c r="Q14" i="6"/>
  <c r="Q11" i="6"/>
  <c r="Q8" i="6"/>
  <c r="I25" i="6"/>
  <c r="I28" i="6" s="1"/>
  <c r="L28" i="6" s="1"/>
  <c r="F22" i="6"/>
  <c r="F25" i="6" s="1"/>
  <c r="L25" i="6" s="1"/>
  <c r="C24" i="8" l="1"/>
  <c r="F24" i="8"/>
  <c r="I30" i="8"/>
  <c r="L30" i="8" s="1"/>
  <c r="I27" i="8"/>
  <c r="F27" i="8"/>
  <c r="F26" i="8"/>
  <c r="L26" i="8" s="1"/>
  <c r="M28" i="8"/>
  <c r="C23" i="8"/>
  <c r="L23" i="8" s="1"/>
  <c r="L22" i="6"/>
  <c r="L16" i="6"/>
  <c r="P16" i="6" s="1"/>
  <c r="Q16" i="6" s="1"/>
  <c r="L15" i="6"/>
  <c r="L13" i="6"/>
  <c r="L12" i="6"/>
  <c r="L10" i="6"/>
  <c r="L9" i="6"/>
  <c r="P30" i="8" l="1"/>
  <c r="L27" i="8"/>
  <c r="Q27" i="8"/>
  <c r="I30" i="6"/>
  <c r="L30" i="6" s="1"/>
  <c r="L24" i="8"/>
  <c r="M29" i="8"/>
  <c r="Q26" i="8"/>
  <c r="M28" i="6"/>
  <c r="P10" i="6"/>
  <c r="Q10" i="6" s="1"/>
  <c r="P13" i="6"/>
  <c r="Q13" i="6" s="1"/>
  <c r="P15" i="6"/>
  <c r="Q15" i="6" s="1"/>
  <c r="I29" i="6" s="1"/>
  <c r="L29" i="6" s="1"/>
  <c r="P12" i="6"/>
  <c r="P9" i="6"/>
  <c r="Q9" i="6" s="1"/>
  <c r="F27" i="6" l="1"/>
  <c r="I27" i="6"/>
  <c r="F24" i="6"/>
  <c r="C24" i="6"/>
  <c r="M30" i="8"/>
  <c r="Q12" i="6"/>
  <c r="C23" i="6"/>
  <c r="F23" i="6"/>
  <c r="L27" i="6" l="1"/>
  <c r="F26" i="6"/>
  <c r="I26" i="6"/>
  <c r="L23" i="6"/>
  <c r="L24" i="6"/>
  <c r="L26" i="6" l="1"/>
  <c r="M29" i="6" s="1"/>
  <c r="M3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</authors>
  <commentList>
    <comment ref="C8" authorId="0" shapeId="0" xr:uid="{10D72774-876C-42E4-A538-937F8BC6B8E9}">
      <text>
        <r>
          <rPr>
            <sz val="10"/>
            <color indexed="81"/>
            <rFont val="ＭＳ 明朝"/>
            <family val="1"/>
            <charset val="128"/>
          </rPr>
          <t xml:space="preserve"> 日付は、西暦で入力
　 例 2022/6/10</t>
        </r>
      </text>
    </comment>
    <comment ref="C22" authorId="0" shapeId="0" xr:uid="{66244332-3072-4B73-B275-94BDA9C11DBA}">
      <text>
        <r>
          <rPr>
            <sz val="10"/>
            <color indexed="81"/>
            <rFont val="ＭＳ 明朝"/>
            <family val="1"/>
            <charset val="128"/>
          </rPr>
          <t xml:space="preserve"> 計上しない場合は 0
 計上する場合は 4 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丹波市</author>
  </authors>
  <commentList>
    <comment ref="C8" authorId="0" shapeId="0" xr:uid="{DAD6E82D-11EA-468F-A610-08362C2E1C88}">
      <text>
        <r>
          <rPr>
            <sz val="10"/>
            <color indexed="81"/>
            <rFont val="ＭＳ 明朝"/>
            <family val="1"/>
            <charset val="128"/>
          </rPr>
          <t xml:space="preserve"> 日付は、西暦で入力
　 例 2022/6/10</t>
        </r>
      </text>
    </comment>
    <comment ref="C22" authorId="0" shapeId="0" xr:uid="{9CEA1FB6-9FBE-47D9-ADAB-15BFDC839789}">
      <text>
        <r>
          <rPr>
            <sz val="10"/>
            <color indexed="81"/>
            <rFont val="ＭＳ 明朝"/>
            <family val="1"/>
            <charset val="128"/>
          </rPr>
          <t xml:space="preserve"> 計上しない場合は 0
 計上する場合は 4 を入力</t>
        </r>
      </text>
    </comment>
  </commentList>
</comments>
</file>

<file path=xl/sharedStrings.xml><?xml version="1.0" encoding="utf-8"?>
<sst xmlns="http://schemas.openxmlformats.org/spreadsheetml/2006/main" count="132" uniqueCount="48">
  <si>
    <t>電気代差額算定表</t>
    <rPh sb="0" eb="3">
      <t>デンキダイ</t>
    </rPh>
    <rPh sb="3" eb="5">
      <t>サガク</t>
    </rPh>
    <rPh sb="5" eb="8">
      <t>サンテイヒョウ</t>
    </rPh>
    <phoneticPr fontId="1"/>
  </si>
  <si>
    <t>申請団体名</t>
    <rPh sb="0" eb="2">
      <t>シンセイ</t>
    </rPh>
    <rPh sb="2" eb="4">
      <t>ダンタイ</t>
    </rPh>
    <rPh sb="4" eb="5">
      <t>ナ</t>
    </rPh>
    <phoneticPr fontId="1"/>
  </si>
  <si>
    <t>：</t>
    <phoneticPr fontId="1"/>
  </si>
  <si>
    <t>揚水機場名</t>
    <rPh sb="0" eb="3">
      <t>ヨウスイキ</t>
    </rPh>
    <rPh sb="3" eb="4">
      <t>バ</t>
    </rPh>
    <rPh sb="4" eb="5">
      <t>ナ</t>
    </rPh>
    <phoneticPr fontId="1"/>
  </si>
  <si>
    <t>請求月</t>
    <rPh sb="0" eb="2">
      <t>セイキュウ</t>
    </rPh>
    <rPh sb="2" eb="3">
      <t>ツキ</t>
    </rPh>
    <phoneticPr fontId="1"/>
  </si>
  <si>
    <t>支払い実績（前年度まで）</t>
    <rPh sb="0" eb="2">
      <t>シハラ</t>
    </rPh>
    <rPh sb="3" eb="5">
      <t>ジッセキ</t>
    </rPh>
    <rPh sb="6" eb="9">
      <t>ゼンネンド</t>
    </rPh>
    <phoneticPr fontId="1"/>
  </si>
  <si>
    <t>３か年平均</t>
    <rPh sb="2" eb="3">
      <t>ネン</t>
    </rPh>
    <rPh sb="3" eb="5">
      <t>ヘイキン</t>
    </rPh>
    <phoneticPr fontId="1"/>
  </si>
  <si>
    <t>本年度支払い実績</t>
    <rPh sb="0" eb="3">
      <t>ホンネンド</t>
    </rPh>
    <rPh sb="3" eb="5">
      <t>シハラ</t>
    </rPh>
    <rPh sb="6" eb="8">
      <t>ジッセキ</t>
    </rPh>
    <phoneticPr fontId="1"/>
  </si>
  <si>
    <t>差 額</t>
    <rPh sb="0" eb="1">
      <t>サ</t>
    </rPh>
    <rPh sb="2" eb="3">
      <t>ガク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</si>
  <si>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</si>
  <si>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</si>
  <si>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</si>
  <si>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④=(①+②+③)/N</t>
    <phoneticPr fontId="1"/>
  </si>
  <si>
    <t>令和７年</t>
    <rPh sb="0" eb="2">
      <t>レイワ</t>
    </rPh>
    <rPh sb="3" eb="4">
      <t>ネン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</si>
  <si>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</si>
  <si>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</si>
  <si>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</si>
  <si>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</si>
  <si>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⑥=⑤-④</t>
    <phoneticPr fontId="1"/>
  </si>
  <si>
    <t>使用期間</t>
  </si>
  <si>
    <t>～</t>
    <phoneticPr fontId="1"/>
  </si>
  <si>
    <t>使用電力</t>
    <rPh sb="2" eb="4">
      <t>デンリョク</t>
    </rPh>
    <phoneticPr fontId="1"/>
  </si>
  <si>
    <t>７月請求金額</t>
    <rPh sb="1" eb="2">
      <t>ツキ</t>
    </rPh>
    <rPh sb="2" eb="4">
      <t>セイキュウ</t>
    </rPh>
    <rPh sb="4" eb="6">
      <t>キンガク</t>
    </rPh>
    <phoneticPr fontId="1"/>
  </si>
  <si>
    <t>８月請求金額</t>
    <rPh sb="1" eb="2">
      <t>ツキ</t>
    </rPh>
    <rPh sb="2" eb="4">
      <t>セイキュウ</t>
    </rPh>
    <rPh sb="4" eb="6">
      <t>キンガク</t>
    </rPh>
    <phoneticPr fontId="1"/>
  </si>
  <si>
    <t>９月請求金額</t>
    <rPh sb="1" eb="2">
      <t>ツキ</t>
    </rPh>
    <rPh sb="2" eb="4">
      <t>セイキュウ</t>
    </rPh>
    <rPh sb="4" eb="6">
      <t>キンガク</t>
    </rPh>
    <phoneticPr fontId="1"/>
  </si>
  <si>
    <t>使用電力</t>
  </si>
  <si>
    <t>７月</t>
    <rPh sb="1" eb="2">
      <t>ツキ</t>
    </rPh>
    <phoneticPr fontId="1"/>
  </si>
  <si>
    <t>８月</t>
    <rPh sb="1" eb="2">
      <t>ツキ</t>
    </rPh>
    <phoneticPr fontId="1"/>
  </si>
  <si>
    <t>６月</t>
    <rPh sb="1" eb="2">
      <t>ツキ</t>
    </rPh>
    <phoneticPr fontId="1"/>
  </si>
  <si>
    <t>使用日数</t>
    <rPh sb="2" eb="4">
      <t>ニッスウ</t>
    </rPh>
    <phoneticPr fontId="1"/>
  </si>
  <si>
    <t>６月差額</t>
    <rPh sb="2" eb="4">
      <t>サガク</t>
    </rPh>
    <phoneticPr fontId="1"/>
  </si>
  <si>
    <t>７月差額</t>
    <rPh sb="2" eb="3">
      <t>サ</t>
    </rPh>
    <phoneticPr fontId="1"/>
  </si>
  <si>
    <t>８月差額</t>
    <rPh sb="2" eb="3">
      <t>サ</t>
    </rPh>
    <phoneticPr fontId="1"/>
  </si>
  <si>
    <t>日当り換算</t>
    <rPh sb="0" eb="2">
      <t>ニチア</t>
    </rPh>
    <rPh sb="3" eb="5">
      <t>カンザン</t>
    </rPh>
    <phoneticPr fontId="1"/>
  </si>
  <si>
    <t>⑦=⑥/月</t>
    <rPh sb="4" eb="5">
      <t>ツキ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</si>
  <si>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</si>
  <si>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</si>
  <si>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国申請分</t>
    <rPh sb="0" eb="1">
      <t>クニ</t>
    </rPh>
    <rPh sb="1" eb="4">
      <t>シンセイブン</t>
    </rPh>
    <phoneticPr fontId="1"/>
  </si>
  <si>
    <t>県申請分</t>
    <rPh sb="0" eb="1">
      <t>ケン</t>
    </rPh>
    <rPh sb="1" eb="4">
      <t>シンセイブン</t>
    </rPh>
    <phoneticPr fontId="1"/>
  </si>
  <si>
    <t>月別申請金額算定（⑦日当たり換算×日数）</t>
    <rPh sb="0" eb="2">
      <t>ツキベツ</t>
    </rPh>
    <rPh sb="2" eb="6">
      <t>シンセイキンガク</t>
    </rPh>
    <rPh sb="6" eb="8">
      <t>サンテイ</t>
    </rPh>
    <rPh sb="10" eb="12">
      <t>ニチア</t>
    </rPh>
    <rPh sb="14" eb="16">
      <t>カンザン</t>
    </rPh>
    <rPh sb="17" eb="19">
      <t>ニッスウ</t>
    </rPh>
    <phoneticPr fontId="1"/>
  </si>
  <si>
    <t>　データ入力欄（無着色の欄）</t>
    <rPh sb="4" eb="6">
      <t>ニュウリョク</t>
    </rPh>
    <rPh sb="6" eb="7">
      <t>ラン</t>
    </rPh>
    <rPh sb="8" eb="11">
      <t>ムチャクショク</t>
    </rPh>
    <rPh sb="12" eb="13">
      <t>ラン</t>
    </rPh>
    <phoneticPr fontId="1"/>
  </si>
  <si>
    <t>　申請金額算定表</t>
    <rPh sb="1" eb="5">
      <t>シンセイキンガク</t>
    </rPh>
    <rPh sb="5" eb="8">
      <t>サンテイヒョウ</t>
    </rPh>
    <phoneticPr fontId="1"/>
  </si>
  <si>
    <t>令和７年</t>
    <rPh sb="0" eb="2">
      <t>レイワ</t>
    </rPh>
    <rPh sb="3" eb="4">
      <t>ネン</t>
    </rPh>
    <phoneticPr fontId="1"/>
  </si>
  <si>
    <t>←式に必要</t>
    <rPh sb="1" eb="2">
      <t>シキ</t>
    </rPh>
    <rPh sb="3" eb="5">
      <t>ヒツヨウ</t>
    </rPh>
    <phoneticPr fontId="1"/>
  </si>
  <si>
    <t>●●●揚水機場</t>
    <rPh sb="3" eb="6">
      <t>ヨウスイキ</t>
    </rPh>
    <rPh sb="6" eb="7">
      <t>バ</t>
    </rPh>
    <phoneticPr fontId="1"/>
  </si>
  <si>
    <t>●●●農会</t>
    <rPh sb="3" eb="5">
      <t>ノウカイ</t>
    </rPh>
    <phoneticPr fontId="1"/>
  </si>
  <si>
    <t>別紙２</t>
    <rPh sb="0" eb="2">
      <t>ベッシ</t>
    </rPh>
    <phoneticPr fontId="1"/>
  </si>
  <si>
    <t>別紙２（記入例）</t>
    <rPh sb="0" eb="2">
      <t>ベッシ</t>
    </rPh>
    <rPh sb="4" eb="6">
      <t>キニュウ</t>
    </rPh>
    <rPh sb="6" eb="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</si>
</sst>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&quot;kwh &quot;"/>
    <numFmt numFmtId="177" formatCode="###,###&quot;円 &quot;"/>
    <numFmt numFmtId="178" formatCode="##&quot;日 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indexed="8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gray0625">
        <bgColor theme="9" tint="0.59999389629810485"/>
      </patternFill>
    </fill>
  </fills>
  <borders count="75">
    <border>
      <left/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hair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hair">
        <color auto="1"/>
      </right>
      <top style="thin">
        <color auto="1"/>
      </top>
      <bottom/>
      <diagonal style="hair">
        <color auto="1"/>
      </diagonal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hair">
        <color auto="1"/>
      </right>
      <top/>
      <bottom/>
      <diagonal style="hair">
        <color auto="1"/>
      </diagonal>
    </border>
    <border diagonalUp="1">
      <left style="hair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hair">
        <color auto="1"/>
      </right>
      <top/>
      <bottom style="thin">
        <color auto="1"/>
      </bottom>
      <diagonal style="hair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hair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/>
      <top style="thin">
        <color auto="1"/>
      </top>
      <bottom/>
      <diagonal style="thin">
        <color auto="1"/>
      </diagonal>
    </border>
    <border diagonalUp="1">
      <left style="hair">
        <color auto="1"/>
      </left>
      <right/>
      <top/>
      <bottom/>
      <diagonal style="thin">
        <color auto="1"/>
      </diagonal>
    </border>
    <border diagonalUp="1">
      <left style="hair">
        <color auto="1"/>
      </left>
      <right/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3" xfId="0" applyFont="1" applyFill="1" applyBorder="1">
      <alignment vertical="center"/>
    </xf>
    <xf numFmtId="178" fontId="3" fillId="2" borderId="2" xfId="0" applyNumberFormat="1" applyFont="1" applyFill="1" applyBorder="1">
      <alignment vertical="center"/>
    </xf>
    <xf numFmtId="0" fontId="2" fillId="2" borderId="18" xfId="0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0" fontId="2" fillId="2" borderId="35" xfId="0" applyFont="1" applyFill="1" applyBorder="1">
      <alignment vertical="center"/>
    </xf>
    <xf numFmtId="177" fontId="3" fillId="2" borderId="24" xfId="0" applyNumberFormat="1" applyFont="1" applyFill="1" applyBorder="1">
      <alignment vertical="center"/>
    </xf>
    <xf numFmtId="177" fontId="3" fillId="2" borderId="4" xfId="0" applyNumberFormat="1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44" xfId="0" applyFont="1" applyFill="1" applyBorder="1">
      <alignment vertical="center"/>
    </xf>
    <xf numFmtId="178" fontId="3" fillId="2" borderId="44" xfId="0" applyNumberFormat="1" applyFont="1" applyFill="1" applyBorder="1">
      <alignment vertical="center"/>
    </xf>
    <xf numFmtId="176" fontId="3" fillId="2" borderId="44" xfId="0" applyNumberFormat="1" applyFont="1" applyFill="1" applyBorder="1">
      <alignment vertical="center"/>
    </xf>
    <xf numFmtId="177" fontId="3" fillId="2" borderId="42" xfId="0" applyNumberFormat="1" applyFont="1" applyFill="1" applyBorder="1">
      <alignment vertical="center"/>
    </xf>
    <xf numFmtId="178" fontId="3" fillId="2" borderId="39" xfId="0" applyNumberFormat="1" applyFont="1" applyFill="1" applyBorder="1">
      <alignment vertical="center"/>
    </xf>
    <xf numFmtId="176" fontId="3" fillId="2" borderId="43" xfId="0" applyNumberFormat="1" applyFont="1" applyFill="1" applyBorder="1">
      <alignment vertical="center"/>
    </xf>
    <xf numFmtId="177" fontId="3" fillId="2" borderId="41" xfId="0" applyNumberFormat="1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56" fontId="4" fillId="0" borderId="5" xfId="0" applyNumberFormat="1" applyFont="1" applyBorder="1">
      <alignment vertical="center"/>
    </xf>
    <xf numFmtId="56" fontId="4" fillId="0" borderId="6" xfId="0" applyNumberFormat="1" applyFont="1" applyBorder="1">
      <alignment vertical="center"/>
    </xf>
    <xf numFmtId="56" fontId="4" fillId="0" borderId="1" xfId="0" applyNumberFormat="1" applyFont="1" applyBorder="1">
      <alignment vertical="center"/>
    </xf>
    <xf numFmtId="56" fontId="4" fillId="0" borderId="2" xfId="0" applyNumberFormat="1" applyFont="1" applyBorder="1">
      <alignment vertical="center"/>
    </xf>
    <xf numFmtId="56" fontId="4" fillId="0" borderId="30" xfId="0" applyNumberFormat="1" applyFont="1" applyBorder="1">
      <alignment vertical="center"/>
    </xf>
    <xf numFmtId="56" fontId="2" fillId="2" borderId="0" xfId="0" applyNumberFormat="1" applyFont="1" applyFill="1">
      <alignment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2" fillId="2" borderId="45" xfId="0" applyFont="1" applyFill="1" applyBorder="1" applyAlignment="1">
      <alignment horizontal="center" vertical="center"/>
    </xf>
    <xf numFmtId="178" fontId="3" fillId="2" borderId="46" xfId="0" applyNumberFormat="1" applyFont="1" applyFill="1" applyBorder="1">
      <alignment vertical="center"/>
    </xf>
    <xf numFmtId="176" fontId="3" fillId="2" borderId="47" xfId="0" applyNumberFormat="1" applyFont="1" applyFill="1" applyBorder="1">
      <alignment vertical="center"/>
    </xf>
    <xf numFmtId="177" fontId="3" fillId="2" borderId="45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33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7" fontId="4" fillId="0" borderId="36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3" xfId="0" applyNumberFormat="1" applyFont="1" applyFill="1" applyBorder="1">
      <alignment vertical="center"/>
    </xf>
    <xf numFmtId="177" fontId="3" fillId="2" borderId="36" xfId="0" applyNumberFormat="1" applyFont="1" applyFill="1" applyBorder="1">
      <alignment vertical="center"/>
    </xf>
    <xf numFmtId="177" fontId="3" fillId="2" borderId="10" xfId="0" applyNumberFormat="1" applyFont="1" applyFill="1" applyBorder="1">
      <alignment vertical="center"/>
    </xf>
    <xf numFmtId="178" fontId="4" fillId="0" borderId="5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3" fillId="2" borderId="1" xfId="0" applyNumberFormat="1" applyFont="1" applyFill="1" applyBorder="1">
      <alignment vertical="center"/>
    </xf>
    <xf numFmtId="178" fontId="3" fillId="2" borderId="30" xfId="0" applyNumberFormat="1" applyFont="1" applyFill="1" applyBorder="1">
      <alignment vertical="center"/>
    </xf>
    <xf numFmtId="178" fontId="3" fillId="2" borderId="6" xfId="0" applyNumberFormat="1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176" fontId="3" fillId="2" borderId="31" xfId="0" applyNumberFormat="1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176" fontId="3" fillId="2" borderId="38" xfId="0" applyNumberFormat="1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178" fontId="3" fillId="2" borderId="34" xfId="0" applyNumberFormat="1" applyFont="1" applyFill="1" applyBorder="1">
      <alignment vertical="center"/>
    </xf>
    <xf numFmtId="178" fontId="3" fillId="2" borderId="0" xfId="0" applyNumberFormat="1" applyFont="1" applyFill="1">
      <alignment vertical="center"/>
    </xf>
    <xf numFmtId="178" fontId="3" fillId="2" borderId="23" xfId="0" applyNumberFormat="1" applyFont="1" applyFill="1" applyBorder="1">
      <alignment vertical="center"/>
    </xf>
    <xf numFmtId="176" fontId="3" fillId="2" borderId="34" xfId="0" applyNumberFormat="1" applyFont="1" applyFill="1" applyBorder="1">
      <alignment vertical="center"/>
    </xf>
    <xf numFmtId="176" fontId="3" fillId="2" borderId="0" xfId="0" applyNumberFormat="1" applyFont="1" applyFill="1">
      <alignment vertical="center"/>
    </xf>
    <xf numFmtId="176" fontId="3" fillId="2" borderId="23" xfId="0" applyNumberFormat="1" applyFont="1" applyFill="1" applyBorder="1">
      <alignment vertical="center"/>
    </xf>
    <xf numFmtId="177" fontId="3" fillId="2" borderId="25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28" xfId="0" applyNumberFormat="1" applyFont="1" applyFill="1" applyBorder="1">
      <alignment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DB51-0175-41DC-8723-47D68E7C2F4A}">
  <dimension ref="A1:T31"/>
  <sheetViews>
    <sheetView view="pageBreakPreview" zoomScaleNormal="100" zoomScaleSheetLayoutView="100" workbookViewId="0">
      <selection activeCell="B2" sqref="B2"/>
    </sheetView>
  </sheetViews>
  <sheetFormatPr defaultColWidth="10.625" defaultRowHeight="18" customHeight="1" x14ac:dyDescent="0.4"/>
  <cols>
    <col min="1" max="1" width="1.625" style="1" customWidth="1"/>
    <col min="2" max="2" width="13.625" style="1" customWidth="1"/>
    <col min="3" max="3" width="8.125" style="1" customWidth="1"/>
    <col min="4" max="4" width="2.625" style="1" customWidth="1"/>
    <col min="5" max="6" width="8.125" style="1" customWidth="1"/>
    <col min="7" max="7" width="2.625" style="1" customWidth="1"/>
    <col min="8" max="9" width="8.125" style="1" customWidth="1"/>
    <col min="10" max="10" width="2.625" style="1" customWidth="1"/>
    <col min="11" max="11" width="8.125" style="1" customWidth="1"/>
    <col min="12" max="12" width="12.625" style="1" customWidth="1"/>
    <col min="13" max="13" width="8.125" style="1" customWidth="1"/>
    <col min="14" max="14" width="2.625" style="1" customWidth="1"/>
    <col min="15" max="15" width="8.125" style="1" customWidth="1"/>
    <col min="16" max="16" width="11.625" style="1" customWidth="1"/>
    <col min="17" max="17" width="11.75" style="1" customWidth="1"/>
    <col min="18" max="18" width="1.375" style="1" customWidth="1"/>
    <col min="19" max="16384" width="10.625" style="1"/>
  </cols>
  <sheetData>
    <row r="1" spans="1:20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2" t="s">
        <v>46</v>
      </c>
      <c r="R1" s="2"/>
      <c r="S1" s="2"/>
      <c r="T1" s="2"/>
    </row>
    <row r="2" spans="1:20" ht="18" customHeight="1" x14ac:dyDescent="0.4">
      <c r="A2" s="2"/>
      <c r="B2" s="40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1" t="s">
        <v>1</v>
      </c>
      <c r="N3" s="32" t="s">
        <v>2</v>
      </c>
      <c r="O3" s="45"/>
      <c r="P3" s="45"/>
      <c r="Q3" s="45"/>
      <c r="R3" s="2"/>
      <c r="S3" s="2"/>
      <c r="T3" s="2"/>
    </row>
    <row r="4" spans="1:20" ht="18" customHeight="1" x14ac:dyDescent="0.4">
      <c r="A4" s="2"/>
      <c r="B4" s="2" t="s">
        <v>40</v>
      </c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3</v>
      </c>
      <c r="N4" s="4" t="s">
        <v>2</v>
      </c>
      <c r="O4" s="45"/>
      <c r="P4" s="45"/>
      <c r="Q4" s="45"/>
      <c r="R4" s="2"/>
      <c r="S4" s="2"/>
      <c r="T4" s="2"/>
    </row>
    <row r="5" spans="1:20" ht="24" customHeight="1" x14ac:dyDescent="0.4">
      <c r="A5" s="2"/>
      <c r="B5" s="46" t="s">
        <v>4</v>
      </c>
      <c r="C5" s="49" t="s">
        <v>5</v>
      </c>
      <c r="D5" s="50"/>
      <c r="E5" s="50"/>
      <c r="F5" s="50"/>
      <c r="G5" s="50"/>
      <c r="H5" s="50"/>
      <c r="I5" s="50"/>
      <c r="J5" s="50"/>
      <c r="K5" s="51"/>
      <c r="L5" s="5" t="s">
        <v>6</v>
      </c>
      <c r="M5" s="49" t="s">
        <v>7</v>
      </c>
      <c r="N5" s="50"/>
      <c r="O5" s="50"/>
      <c r="P5" s="46" t="s">
        <v>8</v>
      </c>
      <c r="Q5" s="52" t="s">
        <v>33</v>
      </c>
      <c r="R5" s="2"/>
      <c r="S5" s="2"/>
      <c r="T5" s="2"/>
    </row>
    <row r="6" spans="1:20" ht="18" customHeight="1" x14ac:dyDescent="0.4">
      <c r="A6" s="2"/>
      <c r="B6" s="47"/>
      <c r="C6" s="54" t="s">
        <v>9</v>
      </c>
      <c r="D6" s="55"/>
      <c r="E6" s="56"/>
      <c r="F6" s="57" t="s">
        <v>10</v>
      </c>
      <c r="G6" s="55"/>
      <c r="H6" s="56"/>
      <c r="I6" s="57" t="s">
        <v>11</v>
      </c>
      <c r="J6" s="55"/>
      <c r="K6" s="52"/>
      <c r="L6" s="58" t="s">
        <v>12</v>
      </c>
      <c r="M6" s="54" t="s">
        <v>13</v>
      </c>
      <c r="N6" s="55"/>
      <c r="O6" s="55"/>
      <c r="P6" s="47"/>
      <c r="Q6" s="53"/>
      <c r="R6" s="2"/>
      <c r="S6" s="2"/>
      <c r="T6" s="2"/>
    </row>
    <row r="7" spans="1:20" ht="18" customHeight="1" x14ac:dyDescent="0.4">
      <c r="A7" s="2"/>
      <c r="B7" s="48"/>
      <c r="C7" s="60" t="s">
        <v>14</v>
      </c>
      <c r="D7" s="61"/>
      <c r="E7" s="62"/>
      <c r="F7" s="63" t="s">
        <v>15</v>
      </c>
      <c r="G7" s="61"/>
      <c r="H7" s="62"/>
      <c r="I7" s="63" t="s">
        <v>16</v>
      </c>
      <c r="J7" s="61"/>
      <c r="K7" s="64"/>
      <c r="L7" s="59"/>
      <c r="M7" s="60" t="s">
        <v>17</v>
      </c>
      <c r="N7" s="61"/>
      <c r="O7" s="61"/>
      <c r="P7" s="39" t="s">
        <v>18</v>
      </c>
      <c r="Q7" s="6" t="s">
        <v>34</v>
      </c>
      <c r="R7" s="2"/>
      <c r="S7" s="2"/>
      <c r="T7" s="2"/>
    </row>
    <row r="8" spans="1:20" ht="18" customHeight="1" x14ac:dyDescent="0.4">
      <c r="A8" s="2"/>
      <c r="B8" s="7" t="s">
        <v>19</v>
      </c>
      <c r="C8" s="33"/>
      <c r="D8" s="8" t="s">
        <v>20</v>
      </c>
      <c r="E8" s="34"/>
      <c r="F8" s="35"/>
      <c r="G8" s="8" t="s">
        <v>20</v>
      </c>
      <c r="H8" s="34"/>
      <c r="I8" s="35"/>
      <c r="J8" s="8" t="s">
        <v>20</v>
      </c>
      <c r="K8" s="36"/>
      <c r="L8" s="9"/>
      <c r="M8" s="33"/>
      <c r="N8" s="8" t="s">
        <v>20</v>
      </c>
      <c r="O8" s="37"/>
      <c r="P8" s="9"/>
      <c r="Q8" s="10" t="str">
        <f>IF(OR(M8="",O8=""),"　　 －",O8-M8+1)</f>
        <v>　　 －</v>
      </c>
      <c r="R8" s="2"/>
      <c r="S8" s="38">
        <v>45839</v>
      </c>
      <c r="T8" s="2" t="s">
        <v>43</v>
      </c>
    </row>
    <row r="9" spans="1:20" ht="18" hidden="1" customHeight="1" x14ac:dyDescent="0.4">
      <c r="A9" s="2"/>
      <c r="B9" s="11" t="s">
        <v>21</v>
      </c>
      <c r="C9" s="65">
        <v>0</v>
      </c>
      <c r="D9" s="66"/>
      <c r="E9" s="67"/>
      <c r="F9" s="68">
        <v>0</v>
      </c>
      <c r="G9" s="69"/>
      <c r="H9" s="70"/>
      <c r="I9" s="68">
        <v>0</v>
      </c>
      <c r="J9" s="69"/>
      <c r="K9" s="71"/>
      <c r="L9" s="12">
        <f>IF(AND(F9="",F9="",I9=""),"",ROUND((C9+F9+I9)/COUNTA(C9,F9,I9),0))</f>
        <v>0</v>
      </c>
      <c r="M9" s="72">
        <v>0</v>
      </c>
      <c r="N9" s="69"/>
      <c r="O9" s="69"/>
      <c r="P9" s="12">
        <f>IF(OR(L9="",M9=""),"",M9-L9)</f>
        <v>0</v>
      </c>
      <c r="Q9" s="13" t="e">
        <f>IF(OR(L9="",M9=""),"　　 －",IF(0&gt;ROUNDDOWN(P9/Q8,0),"　　 －",ROUNDDOWN(P9/Q8,0)))</f>
        <v>#VALUE!</v>
      </c>
      <c r="R9" s="2"/>
      <c r="S9" s="2"/>
      <c r="T9" s="2"/>
    </row>
    <row r="10" spans="1:20" ht="27" customHeight="1" x14ac:dyDescent="0.4">
      <c r="A10" s="2"/>
      <c r="B10" s="14" t="s">
        <v>22</v>
      </c>
      <c r="C10" s="73"/>
      <c r="D10" s="74"/>
      <c r="E10" s="75"/>
      <c r="F10" s="76"/>
      <c r="G10" s="74"/>
      <c r="H10" s="75"/>
      <c r="I10" s="76"/>
      <c r="J10" s="74"/>
      <c r="K10" s="77"/>
      <c r="L10" s="15" t="str">
        <f>IF(AND(F10="",F10="",I10=""),"",ROUND((C10+F10+I10)/COUNTA(C10,F10,I10),0))</f>
        <v/>
      </c>
      <c r="M10" s="73">
        <v>0</v>
      </c>
      <c r="N10" s="74"/>
      <c r="O10" s="74"/>
      <c r="P10" s="15" t="str">
        <f>IF(OR(L10="",M10=""),"",M10-L10)</f>
        <v/>
      </c>
      <c r="Q10" s="16" t="str">
        <f>IF(OR(L10="",M10=""),"　　 －",IF(0&gt;ROUNDDOWN(P10/Q8,0),"　　 －",ROUNDDOWN(P10/Q8,0)))</f>
        <v>　　 －</v>
      </c>
      <c r="R10" s="2"/>
      <c r="S10" s="2"/>
      <c r="T10" s="2"/>
    </row>
    <row r="11" spans="1:20" ht="18" customHeight="1" x14ac:dyDescent="0.4">
      <c r="A11" s="2"/>
      <c r="B11" s="7" t="s">
        <v>19</v>
      </c>
      <c r="C11" s="33"/>
      <c r="D11" s="8" t="s">
        <v>20</v>
      </c>
      <c r="E11" s="34"/>
      <c r="F11" s="35"/>
      <c r="G11" s="8" t="s">
        <v>20</v>
      </c>
      <c r="H11" s="34"/>
      <c r="I11" s="35"/>
      <c r="J11" s="8" t="s">
        <v>20</v>
      </c>
      <c r="K11" s="36"/>
      <c r="L11" s="9"/>
      <c r="M11" s="33"/>
      <c r="N11" s="8" t="s">
        <v>20</v>
      </c>
      <c r="O11" s="37"/>
      <c r="P11" s="9"/>
      <c r="Q11" s="10" t="str">
        <f>IF(OR(M11="",O11=""),"　　 －",O11-M11+1)</f>
        <v>　　 －</v>
      </c>
      <c r="R11" s="2"/>
      <c r="S11" s="38">
        <v>45870</v>
      </c>
      <c r="T11" s="2" t="s">
        <v>43</v>
      </c>
    </row>
    <row r="12" spans="1:20" ht="18" hidden="1" customHeight="1" x14ac:dyDescent="0.4">
      <c r="A12" s="2"/>
      <c r="B12" s="11" t="s">
        <v>21</v>
      </c>
      <c r="C12" s="72">
        <v>0</v>
      </c>
      <c r="D12" s="69"/>
      <c r="E12" s="70"/>
      <c r="F12" s="68">
        <v>0</v>
      </c>
      <c r="G12" s="69"/>
      <c r="H12" s="70"/>
      <c r="I12" s="68">
        <v>0</v>
      </c>
      <c r="J12" s="69"/>
      <c r="K12" s="71"/>
      <c r="L12" s="12">
        <f>IF(AND(F12="",F12="",I12=""),"",ROUND((C12+F12+I12)/COUNTA(C12,F12,I12),0))</f>
        <v>0</v>
      </c>
      <c r="M12" s="72">
        <v>0</v>
      </c>
      <c r="N12" s="69"/>
      <c r="O12" s="69"/>
      <c r="P12" s="12">
        <f>IF(OR(L12="",M12=""),"",M12-L12)</f>
        <v>0</v>
      </c>
      <c r="Q12" s="13" t="e">
        <f>IF(OR(L12="",M12=""),"　　 －",IF(0&gt;ROUNDDOWN(P12/Q11,0),"　　 －",ROUNDDOWN(P12/Q11,0)))</f>
        <v>#VALUE!</v>
      </c>
      <c r="R12" s="2"/>
      <c r="S12" s="2"/>
      <c r="T12" s="2"/>
    </row>
    <row r="13" spans="1:20" ht="27" customHeight="1" x14ac:dyDescent="0.4">
      <c r="A13" s="2"/>
      <c r="B13" s="14" t="s">
        <v>23</v>
      </c>
      <c r="C13" s="73"/>
      <c r="D13" s="74"/>
      <c r="E13" s="75"/>
      <c r="F13" s="76"/>
      <c r="G13" s="74"/>
      <c r="H13" s="75"/>
      <c r="I13" s="76"/>
      <c r="J13" s="74"/>
      <c r="K13" s="77"/>
      <c r="L13" s="15" t="str">
        <f>IF(AND(F13="",F13="",I13=""),"",ROUND((C13+F13+I13)/COUNTA(C13,F13,I13),0))</f>
        <v/>
      </c>
      <c r="M13" s="73">
        <v>0</v>
      </c>
      <c r="N13" s="74"/>
      <c r="O13" s="74"/>
      <c r="P13" s="15" t="str">
        <f>IF(OR(L13="",M13=""),"",M13-L13)</f>
        <v/>
      </c>
      <c r="Q13" s="16" t="str">
        <f>IF(OR(L13="",M13=""),"　　 －",IF(0&gt;ROUNDDOWN(P13/Q11,0),"　　 －",ROUNDDOWN(P13/Q11,0)))</f>
        <v>　　 －</v>
      </c>
      <c r="R13" s="2"/>
      <c r="S13" s="2"/>
      <c r="T13" s="2"/>
    </row>
    <row r="14" spans="1:20" ht="18" customHeight="1" x14ac:dyDescent="0.4">
      <c r="A14" s="2"/>
      <c r="B14" s="7" t="s">
        <v>19</v>
      </c>
      <c r="C14" s="33"/>
      <c r="D14" s="8" t="s">
        <v>20</v>
      </c>
      <c r="E14" s="34"/>
      <c r="F14" s="35"/>
      <c r="G14" s="8" t="s">
        <v>20</v>
      </c>
      <c r="H14" s="34"/>
      <c r="I14" s="35"/>
      <c r="J14" s="8" t="s">
        <v>20</v>
      </c>
      <c r="K14" s="36"/>
      <c r="L14" s="9"/>
      <c r="M14" s="33"/>
      <c r="N14" s="8" t="s">
        <v>20</v>
      </c>
      <c r="O14" s="37"/>
      <c r="P14" s="9"/>
      <c r="Q14" s="10" t="str">
        <f>IF(OR(M14="",O14=""),"　　 －",O14-M14+1)</f>
        <v>　　 －</v>
      </c>
      <c r="R14" s="2"/>
      <c r="S14" s="2"/>
      <c r="T14" s="2"/>
    </row>
    <row r="15" spans="1:20" ht="18" hidden="1" customHeight="1" x14ac:dyDescent="0.4">
      <c r="A15" s="2"/>
      <c r="B15" s="11" t="s">
        <v>21</v>
      </c>
      <c r="C15" s="72">
        <v>0</v>
      </c>
      <c r="D15" s="69"/>
      <c r="E15" s="70"/>
      <c r="F15" s="68">
        <v>0</v>
      </c>
      <c r="G15" s="69"/>
      <c r="H15" s="70"/>
      <c r="I15" s="68">
        <v>0</v>
      </c>
      <c r="J15" s="69"/>
      <c r="K15" s="71"/>
      <c r="L15" s="12">
        <f>IF(AND(F15="",F15="",I15=""),"",ROUND((C15+F15+I15)/COUNTA(C15,F15,I15),0))</f>
        <v>0</v>
      </c>
      <c r="M15" s="72">
        <v>0</v>
      </c>
      <c r="N15" s="69"/>
      <c r="O15" s="69"/>
      <c r="P15" s="12">
        <f>IF(OR(L15="",M15=""),"",M15-L15)</f>
        <v>0</v>
      </c>
      <c r="Q15" s="13" t="e">
        <f>IF(OR(L15="",M15=""),"　　 －",IF(0&gt;ROUNDDOWN(P15/Q14,0),"　　 －",ROUNDDOWN(P15/Q14,0)))</f>
        <v>#VALUE!</v>
      </c>
      <c r="R15" s="2"/>
      <c r="S15" s="2"/>
      <c r="T15" s="2"/>
    </row>
    <row r="16" spans="1:20" ht="27" customHeight="1" x14ac:dyDescent="0.4">
      <c r="A16" s="2"/>
      <c r="B16" s="14" t="s">
        <v>24</v>
      </c>
      <c r="C16" s="73"/>
      <c r="D16" s="74"/>
      <c r="E16" s="75"/>
      <c r="F16" s="76"/>
      <c r="G16" s="74"/>
      <c r="H16" s="75"/>
      <c r="I16" s="76"/>
      <c r="J16" s="74"/>
      <c r="K16" s="77"/>
      <c r="L16" s="15" t="str">
        <f>IF(AND(F16="",F16="",I16=""),"",ROUND((C16+F16+I16)/COUNTA(C16,F16,I16),0))</f>
        <v/>
      </c>
      <c r="M16" s="73">
        <v>0</v>
      </c>
      <c r="N16" s="74"/>
      <c r="O16" s="74"/>
      <c r="P16" s="15" t="str">
        <f>IF(OR(L16="",M16=""),"",M16-L16)</f>
        <v/>
      </c>
      <c r="Q16" s="16" t="str">
        <f>IF(OR(L16="",M16=""),"　　 －",IF(0&gt;ROUNDDOWN(P16/Q14,0),"　　 －",ROUNDDOWN(P16/Q14,0)))</f>
        <v>　　 －</v>
      </c>
      <c r="R16" s="2"/>
      <c r="S16" s="2"/>
      <c r="T16" s="2"/>
    </row>
    <row r="17" spans="1:20" ht="1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8" customHeight="1" x14ac:dyDescent="0.4">
      <c r="A19" s="2"/>
      <c r="B19" s="2" t="s">
        <v>41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8" customHeight="1" x14ac:dyDescent="0.4">
      <c r="A20" s="2"/>
      <c r="B20" s="46" t="s">
        <v>42</v>
      </c>
      <c r="C20" s="78" t="s">
        <v>39</v>
      </c>
      <c r="D20" s="79"/>
      <c r="E20" s="79"/>
      <c r="F20" s="79"/>
      <c r="G20" s="79"/>
      <c r="H20" s="79"/>
      <c r="I20" s="79"/>
      <c r="J20" s="79"/>
      <c r="K20" s="79"/>
      <c r="L20" s="80"/>
      <c r="M20" s="54" t="s">
        <v>36</v>
      </c>
      <c r="N20" s="55"/>
      <c r="O20" s="52"/>
      <c r="P20" s="81" t="s">
        <v>37</v>
      </c>
      <c r="Q20" s="83" t="s">
        <v>38</v>
      </c>
      <c r="R20" s="2"/>
      <c r="S20" s="2"/>
      <c r="T20" s="2"/>
    </row>
    <row r="21" spans="1:20" ht="18" customHeight="1" x14ac:dyDescent="0.4">
      <c r="A21" s="2"/>
      <c r="B21" s="48"/>
      <c r="C21" s="85" t="s">
        <v>28</v>
      </c>
      <c r="D21" s="86"/>
      <c r="E21" s="87"/>
      <c r="F21" s="88" t="s">
        <v>26</v>
      </c>
      <c r="G21" s="86"/>
      <c r="H21" s="87"/>
      <c r="I21" s="88" t="s">
        <v>27</v>
      </c>
      <c r="J21" s="86"/>
      <c r="K21" s="87"/>
      <c r="L21" s="41" t="s">
        <v>35</v>
      </c>
      <c r="M21" s="60"/>
      <c r="N21" s="61"/>
      <c r="O21" s="64"/>
      <c r="P21" s="82"/>
      <c r="Q21" s="84"/>
      <c r="R21" s="2"/>
      <c r="S21" s="2"/>
      <c r="T21" s="2"/>
    </row>
    <row r="22" spans="1:20" ht="18" customHeight="1" x14ac:dyDescent="0.4">
      <c r="A22" s="2"/>
      <c r="B22" s="7" t="s">
        <v>29</v>
      </c>
      <c r="C22" s="92">
        <v>0</v>
      </c>
      <c r="D22" s="93"/>
      <c r="E22" s="94"/>
      <c r="F22" s="95" t="str">
        <f>IF(OR(O8="",S8=""),"",O8-S8+1)</f>
        <v/>
      </c>
      <c r="G22" s="96"/>
      <c r="H22" s="97"/>
      <c r="I22" s="106"/>
      <c r="J22" s="107"/>
      <c r="K22" s="108"/>
      <c r="L22" s="42">
        <f>SUM(C22,F22)</f>
        <v>0</v>
      </c>
      <c r="M22" s="17"/>
      <c r="N22" s="18"/>
      <c r="O22" s="19"/>
      <c r="P22" s="118"/>
      <c r="Q22" s="20"/>
      <c r="R22" s="2"/>
      <c r="S22" s="2"/>
      <c r="T22" s="2"/>
    </row>
    <row r="23" spans="1:20" ht="18" hidden="1" customHeight="1" x14ac:dyDescent="0.4">
      <c r="A23" s="2"/>
      <c r="B23" s="21" t="s">
        <v>25</v>
      </c>
      <c r="C23" s="98" t="e">
        <f>IF(OR(Q9="　　 －",C22=""),"－",ROUND(Q9*C22,0))</f>
        <v>#VALUE!</v>
      </c>
      <c r="D23" s="99"/>
      <c r="E23" s="100"/>
      <c r="F23" s="101" t="e">
        <f>IF(OR(Q9="　　 －",F22=""),"－",ROUND(Q9*F22,0))</f>
        <v>#VALUE!</v>
      </c>
      <c r="G23" s="99"/>
      <c r="H23" s="100"/>
      <c r="I23" s="109"/>
      <c r="J23" s="110"/>
      <c r="K23" s="111"/>
      <c r="L23" s="43" t="e">
        <f>SUM(C23,F23)</f>
        <v>#VALUE!</v>
      </c>
      <c r="M23" s="22"/>
      <c r="N23" s="2"/>
      <c r="O23" s="23"/>
      <c r="P23" s="119"/>
      <c r="Q23" s="24"/>
      <c r="R23" s="2"/>
      <c r="S23" s="2"/>
      <c r="T23" s="2"/>
    </row>
    <row r="24" spans="1:20" ht="27" customHeight="1" x14ac:dyDescent="0.4">
      <c r="A24" s="2"/>
      <c r="B24" s="14" t="s">
        <v>30</v>
      </c>
      <c r="C24" s="102" t="str">
        <f>IF(OR(Q10="　　 －",C22=""),"　　　　 －",ROUND(Q10*C22,0))</f>
        <v>　　　　 －</v>
      </c>
      <c r="D24" s="90"/>
      <c r="E24" s="91"/>
      <c r="F24" s="89" t="str">
        <f>IF(OR(Q10="　　 －",F22=""),"　　　　 －",ROUND(Q10*F22,0))</f>
        <v>　　　　 －</v>
      </c>
      <c r="G24" s="90"/>
      <c r="H24" s="91"/>
      <c r="I24" s="112"/>
      <c r="J24" s="113"/>
      <c r="K24" s="114"/>
      <c r="L24" s="44">
        <f>SUM(C24,F24)</f>
        <v>0</v>
      </c>
      <c r="M24" s="22"/>
      <c r="N24" s="2"/>
      <c r="O24" s="23"/>
      <c r="P24" s="119"/>
      <c r="Q24" s="24"/>
      <c r="R24" s="2"/>
      <c r="S24" s="2"/>
      <c r="T24" s="2"/>
    </row>
    <row r="25" spans="1:20" ht="18" customHeight="1" x14ac:dyDescent="0.4">
      <c r="A25" s="2"/>
      <c r="B25" s="7" t="s">
        <v>29</v>
      </c>
      <c r="C25" s="115"/>
      <c r="D25" s="107"/>
      <c r="E25" s="108"/>
      <c r="F25" s="95" t="str">
        <f>IF(F22="","",31-F22)</f>
        <v/>
      </c>
      <c r="G25" s="96"/>
      <c r="H25" s="97"/>
      <c r="I25" s="95" t="str">
        <f>IF(OR(O11="",S11=""),"",O11-S11+1)</f>
        <v/>
      </c>
      <c r="J25" s="96"/>
      <c r="K25" s="97"/>
      <c r="L25" s="42">
        <f>SUM(F25,I25)</f>
        <v>0</v>
      </c>
      <c r="M25" s="22"/>
      <c r="N25" s="2"/>
      <c r="O25" s="23"/>
      <c r="P25" s="119"/>
      <c r="Q25" s="25">
        <f>SUM(C22,F22,F25)</f>
        <v>0</v>
      </c>
      <c r="R25" s="2"/>
      <c r="S25" s="2"/>
      <c r="T25" s="2"/>
    </row>
    <row r="26" spans="1:20" ht="18" hidden="1" customHeight="1" x14ac:dyDescent="0.4">
      <c r="A26" s="2"/>
      <c r="B26" s="21" t="s">
        <v>25</v>
      </c>
      <c r="C26" s="116"/>
      <c r="D26" s="110"/>
      <c r="E26" s="111"/>
      <c r="F26" s="101" t="e">
        <f>IF(OR(Q12="　　 －",F25=""),"－",ROUND(Q12*F25,0))</f>
        <v>#VALUE!</v>
      </c>
      <c r="G26" s="99"/>
      <c r="H26" s="100"/>
      <c r="I26" s="101" t="e">
        <f>IF(OR(Q12="　　 －",I25=""),"－",ROUND(Q12*I25,0))</f>
        <v>#VALUE!</v>
      </c>
      <c r="J26" s="99"/>
      <c r="K26" s="100"/>
      <c r="L26" s="43" t="e">
        <f>SUM(F26,I26)</f>
        <v>#VALUE!</v>
      </c>
      <c r="M26" s="22"/>
      <c r="N26" s="2"/>
      <c r="O26" s="23"/>
      <c r="P26" s="119"/>
      <c r="Q26" s="26" t="e">
        <f>SUM(L23,L26)</f>
        <v>#VALUE!</v>
      </c>
      <c r="R26" s="2"/>
      <c r="S26" s="2"/>
      <c r="T26" s="2"/>
    </row>
    <row r="27" spans="1:20" ht="27" customHeight="1" x14ac:dyDescent="0.4">
      <c r="A27" s="2"/>
      <c r="B27" s="14" t="s">
        <v>31</v>
      </c>
      <c r="C27" s="117"/>
      <c r="D27" s="113"/>
      <c r="E27" s="114"/>
      <c r="F27" s="89" t="str">
        <f>IF(OR(Q13="　　 －",F25=""),"　　　　 －",ROUND(Q13*F25,0))</f>
        <v>　　　　 －</v>
      </c>
      <c r="G27" s="90"/>
      <c r="H27" s="91"/>
      <c r="I27" s="89" t="str">
        <f>IF(OR(Q13="　　 －",I25=""),"　　　　 －",ROUND(Q13*I25,0))</f>
        <v>　　　　 －</v>
      </c>
      <c r="J27" s="90"/>
      <c r="K27" s="91"/>
      <c r="L27" s="44">
        <f>SUM(F27,I27)</f>
        <v>0</v>
      </c>
      <c r="M27" s="22"/>
      <c r="N27" s="2"/>
      <c r="O27" s="23"/>
      <c r="P27" s="120"/>
      <c r="Q27" s="27">
        <f>SUM(C24,F24,F27)</f>
        <v>0</v>
      </c>
      <c r="R27" s="2"/>
      <c r="S27" s="2"/>
      <c r="T27" s="2"/>
    </row>
    <row r="28" spans="1:20" ht="18" customHeight="1" x14ac:dyDescent="0.4">
      <c r="A28" s="2"/>
      <c r="B28" s="7" t="s">
        <v>29</v>
      </c>
      <c r="C28" s="115"/>
      <c r="D28" s="107"/>
      <c r="E28" s="108"/>
      <c r="F28" s="106"/>
      <c r="G28" s="107"/>
      <c r="H28" s="108"/>
      <c r="I28" s="95" t="str">
        <f>IF(I25="","",31-I25)</f>
        <v/>
      </c>
      <c r="J28" s="96"/>
      <c r="K28" s="97"/>
      <c r="L28" s="42">
        <f>SUM(I28)</f>
        <v>0</v>
      </c>
      <c r="M28" s="121">
        <f>SUM(L22,L25,L28)</f>
        <v>0</v>
      </c>
      <c r="N28" s="122"/>
      <c r="O28" s="123"/>
      <c r="P28" s="28">
        <f>SUM(I25,I28)</f>
        <v>0</v>
      </c>
      <c r="Q28" s="103"/>
      <c r="R28" s="2"/>
      <c r="S28" s="2"/>
      <c r="T28" s="2"/>
    </row>
    <row r="29" spans="1:20" ht="18" hidden="1" customHeight="1" x14ac:dyDescent="0.4">
      <c r="A29" s="2"/>
      <c r="B29" s="21" t="s">
        <v>25</v>
      </c>
      <c r="C29" s="116"/>
      <c r="D29" s="110"/>
      <c r="E29" s="111"/>
      <c r="F29" s="109"/>
      <c r="G29" s="110"/>
      <c r="H29" s="111"/>
      <c r="I29" s="101" t="e">
        <f>IF(OR(Q15="　　 －",I28=""),"－",ROUND(Q15*I28,0))</f>
        <v>#VALUE!</v>
      </c>
      <c r="J29" s="99"/>
      <c r="K29" s="100"/>
      <c r="L29" s="43" t="e">
        <f>SUM(I29)</f>
        <v>#VALUE!</v>
      </c>
      <c r="M29" s="124" t="e">
        <f>SUM(L23,L26,L29)</f>
        <v>#VALUE!</v>
      </c>
      <c r="N29" s="125"/>
      <c r="O29" s="126"/>
      <c r="P29" s="29" t="e">
        <f>SUM(L29)</f>
        <v>#VALUE!</v>
      </c>
      <c r="Q29" s="104"/>
      <c r="R29" s="2"/>
      <c r="S29" s="2"/>
      <c r="T29" s="2"/>
    </row>
    <row r="30" spans="1:20" ht="27" customHeight="1" x14ac:dyDescent="0.4">
      <c r="A30" s="2"/>
      <c r="B30" s="14" t="s">
        <v>32</v>
      </c>
      <c r="C30" s="117"/>
      <c r="D30" s="113"/>
      <c r="E30" s="114"/>
      <c r="F30" s="112"/>
      <c r="G30" s="113"/>
      <c r="H30" s="114"/>
      <c r="I30" s="89" t="str">
        <f>IF(OR(Q16="　　 －",I28=""),"　　　　 －",ROUND(Q16*I28,0))</f>
        <v>　　　　 －</v>
      </c>
      <c r="J30" s="90"/>
      <c r="K30" s="91"/>
      <c r="L30" s="44">
        <f>SUM(I30)</f>
        <v>0</v>
      </c>
      <c r="M30" s="127">
        <f>SUM(L24,L27,L30)</f>
        <v>0</v>
      </c>
      <c r="N30" s="128"/>
      <c r="O30" s="129"/>
      <c r="P30" s="30">
        <f>SUM(I27,I30)</f>
        <v>0</v>
      </c>
      <c r="Q30" s="105"/>
      <c r="R30" s="2"/>
      <c r="S30" s="2"/>
      <c r="T30" s="2"/>
    </row>
    <row r="31" spans="1:20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</sheetData>
  <mergeCells count="72">
    <mergeCell ref="Q28:Q30"/>
    <mergeCell ref="I22:K24"/>
    <mergeCell ref="F28:H30"/>
    <mergeCell ref="C28:E30"/>
    <mergeCell ref="C25:E27"/>
    <mergeCell ref="P22:P27"/>
    <mergeCell ref="I28:K28"/>
    <mergeCell ref="M28:O28"/>
    <mergeCell ref="I29:K29"/>
    <mergeCell ref="M29:O29"/>
    <mergeCell ref="I30:K30"/>
    <mergeCell ref="M30:O30"/>
    <mergeCell ref="F25:H25"/>
    <mergeCell ref="I25:K25"/>
    <mergeCell ref="F26:H26"/>
    <mergeCell ref="I26:K26"/>
    <mergeCell ref="F27:H27"/>
    <mergeCell ref="I27:K27"/>
    <mergeCell ref="C22:E22"/>
    <mergeCell ref="F22:H22"/>
    <mergeCell ref="C23:E23"/>
    <mergeCell ref="F23:H23"/>
    <mergeCell ref="C24:E24"/>
    <mergeCell ref="F24:H24"/>
    <mergeCell ref="B20:B21"/>
    <mergeCell ref="C20:L20"/>
    <mergeCell ref="M20:O21"/>
    <mergeCell ref="P20:P21"/>
    <mergeCell ref="Q20:Q21"/>
    <mergeCell ref="C21:E21"/>
    <mergeCell ref="F21:H21"/>
    <mergeCell ref="I21:K21"/>
    <mergeCell ref="C15:E15"/>
    <mergeCell ref="F15:H15"/>
    <mergeCell ref="I15:K15"/>
    <mergeCell ref="M15:O15"/>
    <mergeCell ref="C16:E16"/>
    <mergeCell ref="F16:H16"/>
    <mergeCell ref="I16:K16"/>
    <mergeCell ref="M16:O16"/>
    <mergeCell ref="C12:E12"/>
    <mergeCell ref="F12:H12"/>
    <mergeCell ref="I12:K12"/>
    <mergeCell ref="M12:O12"/>
    <mergeCell ref="C13:E13"/>
    <mergeCell ref="F13:H13"/>
    <mergeCell ref="I13:K13"/>
    <mergeCell ref="M13:O13"/>
    <mergeCell ref="C9:E9"/>
    <mergeCell ref="F9:H9"/>
    <mergeCell ref="I9:K9"/>
    <mergeCell ref="M9:O9"/>
    <mergeCell ref="C10:E10"/>
    <mergeCell ref="F10:H10"/>
    <mergeCell ref="I10:K10"/>
    <mergeCell ref="M10:O10"/>
    <mergeCell ref="O3:Q3"/>
    <mergeCell ref="O4:Q4"/>
    <mergeCell ref="B5:B7"/>
    <mergeCell ref="C5:K5"/>
    <mergeCell ref="M5:O5"/>
    <mergeCell ref="P5:P6"/>
    <mergeCell ref="Q5:Q6"/>
    <mergeCell ref="C6:E6"/>
    <mergeCell ref="F6:H6"/>
    <mergeCell ref="I6:K6"/>
    <mergeCell ref="L6:L7"/>
    <mergeCell ref="M6:O6"/>
    <mergeCell ref="C7:E7"/>
    <mergeCell ref="F7:H7"/>
    <mergeCell ref="I7:K7"/>
    <mergeCell ref="M7:O7"/>
  </mergeCells>
  <phoneticPr fontId="1"/>
  <pageMargins left="0.39370078740157483" right="0.39370078740157483" top="0.59055118110236227" bottom="0.19685039370078741" header="0.31496062992125984" footer="0.31496062992125984"/>
  <pageSetup paperSize="9" orientation="landscape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4966-687B-405C-B5EA-DF4E7127C1A2}">
  <sheetPr>
    <tabColor rgb="FFFF0000"/>
  </sheetPr>
  <dimension ref="A1:T31"/>
  <sheetViews>
    <sheetView tabSelected="1" view="pageBreakPreview" zoomScaleNormal="100" zoomScaleSheetLayoutView="100" workbookViewId="0">
      <selection activeCell="N18" sqref="N18"/>
    </sheetView>
  </sheetViews>
  <sheetFormatPr defaultColWidth="10.625" defaultRowHeight="18" customHeight="1" x14ac:dyDescent="0.4"/>
  <cols>
    <col min="1" max="1" width="1.625" style="1" customWidth="1"/>
    <col min="2" max="2" width="13.625" style="1" customWidth="1"/>
    <col min="3" max="3" width="8.125" style="1" customWidth="1"/>
    <col min="4" max="4" width="2.625" style="1" customWidth="1"/>
    <col min="5" max="6" width="8.125" style="1" customWidth="1"/>
    <col min="7" max="7" width="2.625" style="1" customWidth="1"/>
    <col min="8" max="9" width="8.125" style="1" customWidth="1"/>
    <col min="10" max="10" width="2.625" style="1" customWidth="1"/>
    <col min="11" max="11" width="8.125" style="1" customWidth="1"/>
    <col min="12" max="12" width="12.625" style="1" customWidth="1"/>
    <col min="13" max="13" width="8.125" style="1" customWidth="1"/>
    <col min="14" max="14" width="2.625" style="1" customWidth="1"/>
    <col min="15" max="15" width="8.125" style="1" customWidth="1"/>
    <col min="16" max="16" width="11.625" style="1" customWidth="1"/>
    <col min="17" max="17" width="11.75" style="1" customWidth="1"/>
    <col min="18" max="18" width="1.375" style="1" customWidth="1"/>
    <col min="19" max="16384" width="10.625" style="1"/>
  </cols>
  <sheetData>
    <row r="1" spans="1:20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2" t="s">
        <v>47</v>
      </c>
      <c r="R1" s="2"/>
      <c r="S1" s="2"/>
      <c r="T1" s="2"/>
    </row>
    <row r="2" spans="1:20" ht="18" customHeight="1" x14ac:dyDescent="0.4">
      <c r="A2" s="2"/>
      <c r="B2" s="40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1" t="s">
        <v>1</v>
      </c>
      <c r="N3" s="32" t="s">
        <v>2</v>
      </c>
      <c r="O3" s="45" t="s">
        <v>45</v>
      </c>
      <c r="P3" s="45"/>
      <c r="Q3" s="45"/>
      <c r="R3" s="2"/>
      <c r="S3" s="2"/>
      <c r="T3" s="2"/>
    </row>
    <row r="4" spans="1:20" ht="18" customHeight="1" x14ac:dyDescent="0.4">
      <c r="A4" s="2"/>
      <c r="B4" s="2" t="s">
        <v>40</v>
      </c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3</v>
      </c>
      <c r="N4" s="4" t="s">
        <v>2</v>
      </c>
      <c r="O4" s="45" t="s">
        <v>44</v>
      </c>
      <c r="P4" s="45"/>
      <c r="Q4" s="45"/>
      <c r="R4" s="2"/>
      <c r="S4" s="2"/>
      <c r="T4" s="2"/>
    </row>
    <row r="5" spans="1:20" ht="24" customHeight="1" x14ac:dyDescent="0.4">
      <c r="A5" s="2"/>
      <c r="B5" s="46" t="s">
        <v>4</v>
      </c>
      <c r="C5" s="49" t="s">
        <v>5</v>
      </c>
      <c r="D5" s="50"/>
      <c r="E5" s="50"/>
      <c r="F5" s="50"/>
      <c r="G5" s="50"/>
      <c r="H5" s="50"/>
      <c r="I5" s="50"/>
      <c r="J5" s="50"/>
      <c r="K5" s="51"/>
      <c r="L5" s="5" t="s">
        <v>6</v>
      </c>
      <c r="M5" s="49" t="s">
        <v>7</v>
      </c>
      <c r="N5" s="50"/>
      <c r="O5" s="50"/>
      <c r="P5" s="46" t="s">
        <v>8</v>
      </c>
      <c r="Q5" s="52" t="s">
        <v>33</v>
      </c>
      <c r="R5" s="2"/>
      <c r="S5" s="2"/>
      <c r="T5" s="2"/>
    </row>
    <row r="6" spans="1:20" ht="18" customHeight="1" x14ac:dyDescent="0.4">
      <c r="A6" s="2"/>
      <c r="B6" s="47"/>
      <c r="C6" s="54" t="s">
        <v>9</v>
      </c>
      <c r="D6" s="55"/>
      <c r="E6" s="56"/>
      <c r="F6" s="57" t="s">
        <v>10</v>
      </c>
      <c r="G6" s="55"/>
      <c r="H6" s="56"/>
      <c r="I6" s="57" t="s">
        <v>11</v>
      </c>
      <c r="J6" s="55"/>
      <c r="K6" s="52"/>
      <c r="L6" s="58" t="s">
        <v>12</v>
      </c>
      <c r="M6" s="54" t="s">
        <v>13</v>
      </c>
      <c r="N6" s="55"/>
      <c r="O6" s="55"/>
      <c r="P6" s="47"/>
      <c r="Q6" s="53"/>
      <c r="R6" s="2"/>
      <c r="S6" s="2"/>
      <c r="T6" s="2"/>
    </row>
    <row r="7" spans="1:20" ht="18" customHeight="1" x14ac:dyDescent="0.4">
      <c r="A7" s="2"/>
      <c r="B7" s="48"/>
      <c r="C7" s="60" t="s">
        <v>14</v>
      </c>
      <c r="D7" s="61"/>
      <c r="E7" s="62"/>
      <c r="F7" s="63" t="s">
        <v>15</v>
      </c>
      <c r="G7" s="61"/>
      <c r="H7" s="62"/>
      <c r="I7" s="63" t="s">
        <v>16</v>
      </c>
      <c r="J7" s="61"/>
      <c r="K7" s="64"/>
      <c r="L7" s="59"/>
      <c r="M7" s="60" t="s">
        <v>17</v>
      </c>
      <c r="N7" s="61"/>
      <c r="O7" s="61"/>
      <c r="P7" s="39" t="s">
        <v>18</v>
      </c>
      <c r="Q7" s="6" t="s">
        <v>34</v>
      </c>
      <c r="R7" s="2"/>
      <c r="S7" s="2"/>
      <c r="T7" s="2"/>
    </row>
    <row r="8" spans="1:20" ht="18" customHeight="1" x14ac:dyDescent="0.4">
      <c r="A8" s="2"/>
      <c r="B8" s="7" t="s">
        <v>19</v>
      </c>
      <c r="C8" s="33">
        <v>44722</v>
      </c>
      <c r="D8" s="8" t="s">
        <v>20</v>
      </c>
      <c r="E8" s="34">
        <v>44751</v>
      </c>
      <c r="F8" s="35">
        <v>45088</v>
      </c>
      <c r="G8" s="8" t="s">
        <v>20</v>
      </c>
      <c r="H8" s="34">
        <v>45117</v>
      </c>
      <c r="I8" s="35">
        <v>45456</v>
      </c>
      <c r="J8" s="8" t="s">
        <v>20</v>
      </c>
      <c r="K8" s="36">
        <v>45485</v>
      </c>
      <c r="L8" s="9"/>
      <c r="M8" s="33">
        <v>45819</v>
      </c>
      <c r="N8" s="8" t="s">
        <v>20</v>
      </c>
      <c r="O8" s="37">
        <v>45848</v>
      </c>
      <c r="P8" s="9"/>
      <c r="Q8" s="10">
        <f>IF(OR(M8="",O8=""),"　　 －",O8-M8+1)</f>
        <v>30</v>
      </c>
      <c r="R8" s="2"/>
      <c r="S8" s="38">
        <v>45839</v>
      </c>
      <c r="T8" s="2" t="s">
        <v>43</v>
      </c>
    </row>
    <row r="9" spans="1:20" ht="18" hidden="1" customHeight="1" x14ac:dyDescent="0.4">
      <c r="A9" s="2"/>
      <c r="B9" s="11" t="s">
        <v>21</v>
      </c>
      <c r="C9" s="65">
        <v>0</v>
      </c>
      <c r="D9" s="66"/>
      <c r="E9" s="67"/>
      <c r="F9" s="68">
        <v>0</v>
      </c>
      <c r="G9" s="69"/>
      <c r="H9" s="70"/>
      <c r="I9" s="68">
        <v>0</v>
      </c>
      <c r="J9" s="69"/>
      <c r="K9" s="71"/>
      <c r="L9" s="12">
        <f>IF(AND(F9="",F9="",I9=""),"",ROUND((C9+F9+I9)/COUNTA(C9,F9,I9),0))</f>
        <v>0</v>
      </c>
      <c r="M9" s="72">
        <v>0</v>
      </c>
      <c r="N9" s="69"/>
      <c r="O9" s="69"/>
      <c r="P9" s="12">
        <f>IF(OR(L9="",M9=""),"",M9-L9)</f>
        <v>0</v>
      </c>
      <c r="Q9" s="13">
        <f>IF(OR(L9="",M9=""),"　　 －",IF(0&gt;ROUNDDOWN(P9/Q8,0),"　　 －",ROUNDDOWN(P9/Q8,0)))</f>
        <v>0</v>
      </c>
      <c r="R9" s="2"/>
      <c r="S9" s="2"/>
      <c r="T9" s="2"/>
    </row>
    <row r="10" spans="1:20" ht="27" customHeight="1" x14ac:dyDescent="0.4">
      <c r="A10" s="2"/>
      <c r="B10" s="14" t="s">
        <v>22</v>
      </c>
      <c r="C10" s="73">
        <v>214408</v>
      </c>
      <c r="D10" s="74"/>
      <c r="E10" s="75"/>
      <c r="F10" s="76">
        <v>131124</v>
      </c>
      <c r="G10" s="74"/>
      <c r="H10" s="75"/>
      <c r="I10" s="76">
        <v>172282</v>
      </c>
      <c r="J10" s="74"/>
      <c r="K10" s="77"/>
      <c r="L10" s="15">
        <f>IF(AND(F10="",F10="",I10=""),"",ROUND((C10+F10+I10)/COUNTA(C10,F10,I10),0))</f>
        <v>172605</v>
      </c>
      <c r="M10" s="73">
        <v>213421</v>
      </c>
      <c r="N10" s="74"/>
      <c r="O10" s="74"/>
      <c r="P10" s="15">
        <f>IF(OR(L10="",M10=""),"",M10-L10)</f>
        <v>40816</v>
      </c>
      <c r="Q10" s="16">
        <f>IF(OR(L10="",M10=""),"　　 －",IF(0&gt;ROUNDDOWN(P10/Q8,0),"　　 －",ROUNDDOWN(P10/Q8,0)))</f>
        <v>1360</v>
      </c>
      <c r="R10" s="2"/>
      <c r="S10" s="2"/>
      <c r="T10" s="2"/>
    </row>
    <row r="11" spans="1:20" ht="18" customHeight="1" x14ac:dyDescent="0.4">
      <c r="A11" s="2"/>
      <c r="B11" s="7" t="s">
        <v>19</v>
      </c>
      <c r="C11" s="33">
        <v>44752</v>
      </c>
      <c r="D11" s="8" t="s">
        <v>20</v>
      </c>
      <c r="E11" s="34">
        <v>44785</v>
      </c>
      <c r="F11" s="35">
        <v>45118</v>
      </c>
      <c r="G11" s="8" t="s">
        <v>20</v>
      </c>
      <c r="H11" s="34">
        <v>45148</v>
      </c>
      <c r="I11" s="35">
        <v>45486</v>
      </c>
      <c r="J11" s="8" t="s">
        <v>20</v>
      </c>
      <c r="K11" s="36">
        <v>45518</v>
      </c>
      <c r="L11" s="9"/>
      <c r="M11" s="33">
        <v>45849</v>
      </c>
      <c r="N11" s="8" t="s">
        <v>20</v>
      </c>
      <c r="O11" s="37">
        <v>45879</v>
      </c>
      <c r="P11" s="9"/>
      <c r="Q11" s="10">
        <f>IF(OR(M11="",O11=""),"　　 －",O11-M11+1)</f>
        <v>31</v>
      </c>
      <c r="R11" s="2"/>
      <c r="S11" s="38">
        <v>45870</v>
      </c>
      <c r="T11" s="2" t="s">
        <v>43</v>
      </c>
    </row>
    <row r="12" spans="1:20" ht="18" hidden="1" customHeight="1" x14ac:dyDescent="0.4">
      <c r="A12" s="2"/>
      <c r="B12" s="11" t="s">
        <v>21</v>
      </c>
      <c r="C12" s="72">
        <v>0</v>
      </c>
      <c r="D12" s="69"/>
      <c r="E12" s="70"/>
      <c r="F12" s="68">
        <v>0</v>
      </c>
      <c r="G12" s="69"/>
      <c r="H12" s="70"/>
      <c r="I12" s="68">
        <v>0</v>
      </c>
      <c r="J12" s="69"/>
      <c r="K12" s="71"/>
      <c r="L12" s="12">
        <f>IF(AND(F12="",F12="",I12=""),"",ROUND((C12+F12+I12)/COUNTA(C12,F12,I12),0))</f>
        <v>0</v>
      </c>
      <c r="M12" s="72">
        <v>0</v>
      </c>
      <c r="N12" s="69"/>
      <c r="O12" s="69"/>
      <c r="P12" s="12">
        <f>IF(OR(L12="",M12=""),"",M12-L12)</f>
        <v>0</v>
      </c>
      <c r="Q12" s="13">
        <f>IF(OR(L12="",M12=""),"　　 －",IF(0&gt;ROUNDDOWN(P12/Q11,0),"　　 －",ROUNDDOWN(P12/Q11,0)))</f>
        <v>0</v>
      </c>
      <c r="R12" s="2"/>
      <c r="S12" s="2"/>
      <c r="T12" s="2"/>
    </row>
    <row r="13" spans="1:20" ht="27" customHeight="1" x14ac:dyDescent="0.4">
      <c r="A13" s="2"/>
      <c r="B13" s="14" t="s">
        <v>23</v>
      </c>
      <c r="C13" s="73">
        <v>232448</v>
      </c>
      <c r="D13" s="74"/>
      <c r="E13" s="75"/>
      <c r="F13" s="76">
        <v>244237</v>
      </c>
      <c r="G13" s="74"/>
      <c r="H13" s="75"/>
      <c r="I13" s="76">
        <v>157723</v>
      </c>
      <c r="J13" s="74"/>
      <c r="K13" s="77"/>
      <c r="L13" s="15">
        <f>IF(AND(F13="",F13="",I13=""),"",ROUND((C13+F13+I13)/COUNTA(C13,F13,I13),0))</f>
        <v>211469</v>
      </c>
      <c r="M13" s="73">
        <v>181412</v>
      </c>
      <c r="N13" s="74"/>
      <c r="O13" s="74"/>
      <c r="P13" s="15">
        <f>IF(OR(L13="",M13=""),"",M13-L13)</f>
        <v>-30057</v>
      </c>
      <c r="Q13" s="16" t="str">
        <f>IF(OR(L13="",M13=""),"　　 －",IF(0&gt;ROUNDDOWN(P13/Q11,0),"　　 －",ROUNDDOWN(P13/Q11,0)))</f>
        <v>　　 －</v>
      </c>
      <c r="R13" s="2"/>
      <c r="S13" s="2"/>
      <c r="T13" s="2"/>
    </row>
    <row r="14" spans="1:20" ht="18" customHeight="1" x14ac:dyDescent="0.4">
      <c r="A14" s="2"/>
      <c r="B14" s="7" t="s">
        <v>19</v>
      </c>
      <c r="C14" s="33">
        <v>44786</v>
      </c>
      <c r="D14" s="8" t="s">
        <v>20</v>
      </c>
      <c r="E14" s="34">
        <v>44804</v>
      </c>
      <c r="F14" s="35">
        <v>45149</v>
      </c>
      <c r="G14" s="8" t="s">
        <v>20</v>
      </c>
      <c r="H14" s="34">
        <v>44814</v>
      </c>
      <c r="I14" s="35">
        <v>45519</v>
      </c>
      <c r="J14" s="8" t="s">
        <v>20</v>
      </c>
      <c r="K14" s="36">
        <v>44818</v>
      </c>
      <c r="L14" s="17"/>
      <c r="M14" s="33">
        <v>45880</v>
      </c>
      <c r="N14" s="8" t="s">
        <v>20</v>
      </c>
      <c r="O14" s="37">
        <v>45910</v>
      </c>
      <c r="P14" s="9"/>
      <c r="Q14" s="10">
        <f>IF(OR(M14="",O14=""),"　　 －",O14-M14+1)</f>
        <v>31</v>
      </c>
      <c r="R14" s="2"/>
      <c r="S14" s="2"/>
      <c r="T14" s="2"/>
    </row>
    <row r="15" spans="1:20" ht="18" hidden="1" customHeight="1" x14ac:dyDescent="0.4">
      <c r="A15" s="2"/>
      <c r="B15" s="11" t="s">
        <v>21</v>
      </c>
      <c r="C15" s="72">
        <v>0</v>
      </c>
      <c r="D15" s="69"/>
      <c r="E15" s="70"/>
      <c r="F15" s="68">
        <v>0</v>
      </c>
      <c r="G15" s="69"/>
      <c r="H15" s="70"/>
      <c r="I15" s="68">
        <v>0</v>
      </c>
      <c r="J15" s="69"/>
      <c r="K15" s="71"/>
      <c r="L15" s="12">
        <f>IF(AND(F15="",F15="",I15=""),"",ROUND((C15+F15+I15)/COUNTA(C15,F15,I15),0))</f>
        <v>0</v>
      </c>
      <c r="M15" s="72">
        <v>0</v>
      </c>
      <c r="N15" s="69"/>
      <c r="O15" s="69"/>
      <c r="P15" s="12">
        <f>IF(OR(L15="",M15=""),"",M15-L15)</f>
        <v>0</v>
      </c>
      <c r="Q15" s="13">
        <f>IF(OR(L15="",M15=""),"　　 －",IF(0&gt;ROUNDDOWN(P15/Q14,0),"　　 －",ROUNDDOWN(P15/Q14,0)))</f>
        <v>0</v>
      </c>
      <c r="R15" s="2"/>
      <c r="S15" s="2"/>
      <c r="T15" s="2"/>
    </row>
    <row r="16" spans="1:20" ht="27" customHeight="1" x14ac:dyDescent="0.4">
      <c r="A16" s="2"/>
      <c r="B16" s="14" t="s">
        <v>24</v>
      </c>
      <c r="C16" s="73">
        <v>62267</v>
      </c>
      <c r="D16" s="74"/>
      <c r="E16" s="75"/>
      <c r="F16" s="76">
        <v>104820</v>
      </c>
      <c r="G16" s="74"/>
      <c r="H16" s="75"/>
      <c r="I16" s="76">
        <v>116285</v>
      </c>
      <c r="J16" s="74"/>
      <c r="K16" s="77"/>
      <c r="L16" s="15">
        <f>IF(AND(F16="",F16="",I16=""),"",ROUND((C16+F16+I16)/COUNTA(C16,F16,I16),0))</f>
        <v>94457</v>
      </c>
      <c r="M16" s="73">
        <v>130000</v>
      </c>
      <c r="N16" s="74"/>
      <c r="O16" s="74"/>
      <c r="P16" s="15">
        <f>IF(OR(L16="",M16=""),"",M16-L16)</f>
        <v>35543</v>
      </c>
      <c r="Q16" s="16">
        <f>IF(OR(L16="",M16=""),"　　 －",IF(0&gt;ROUNDDOWN(P16/Q14,0),"　　 －",ROUNDDOWN(P16/Q14,0)))</f>
        <v>1146</v>
      </c>
      <c r="R16" s="2"/>
      <c r="S16" s="2"/>
      <c r="T16" s="2"/>
    </row>
    <row r="17" spans="1:20" ht="18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8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8" customHeight="1" x14ac:dyDescent="0.4">
      <c r="A19" s="2"/>
      <c r="B19" s="2" t="s">
        <v>41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8" customHeight="1" x14ac:dyDescent="0.4">
      <c r="A20" s="2"/>
      <c r="B20" s="46" t="s">
        <v>42</v>
      </c>
      <c r="C20" s="78" t="s">
        <v>39</v>
      </c>
      <c r="D20" s="79"/>
      <c r="E20" s="79"/>
      <c r="F20" s="79"/>
      <c r="G20" s="79"/>
      <c r="H20" s="79"/>
      <c r="I20" s="79"/>
      <c r="J20" s="79"/>
      <c r="K20" s="79"/>
      <c r="L20" s="80"/>
      <c r="M20" s="54" t="s">
        <v>36</v>
      </c>
      <c r="N20" s="55"/>
      <c r="O20" s="52"/>
      <c r="P20" s="2"/>
      <c r="Q20" s="2"/>
      <c r="R20" s="2"/>
      <c r="S20" s="2"/>
      <c r="T20" s="2"/>
    </row>
    <row r="21" spans="1:20" ht="18" customHeight="1" x14ac:dyDescent="0.4">
      <c r="A21" s="2"/>
      <c r="B21" s="48"/>
      <c r="C21" s="85" t="s">
        <v>28</v>
      </c>
      <c r="D21" s="86"/>
      <c r="E21" s="87"/>
      <c r="F21" s="88" t="s">
        <v>26</v>
      </c>
      <c r="G21" s="86"/>
      <c r="H21" s="87"/>
      <c r="I21" s="88" t="s">
        <v>27</v>
      </c>
      <c r="J21" s="86"/>
      <c r="K21" s="87"/>
      <c r="L21" s="41" t="s">
        <v>35</v>
      </c>
      <c r="M21" s="60"/>
      <c r="N21" s="61"/>
      <c r="O21" s="64"/>
      <c r="P21" s="2"/>
      <c r="Q21" s="2"/>
      <c r="R21" s="2"/>
      <c r="S21" s="2"/>
      <c r="T21" s="2"/>
    </row>
    <row r="22" spans="1:20" ht="18" customHeight="1" x14ac:dyDescent="0.4">
      <c r="A22" s="2"/>
      <c r="B22" s="7" t="s">
        <v>29</v>
      </c>
      <c r="C22" s="92">
        <v>4</v>
      </c>
      <c r="D22" s="93"/>
      <c r="E22" s="94"/>
      <c r="F22" s="95">
        <f>IF(OR(O8="",S8=""),"",O8-S8+1)</f>
        <v>10</v>
      </c>
      <c r="G22" s="96"/>
      <c r="H22" s="97"/>
      <c r="I22" s="139"/>
      <c r="J22" s="140"/>
      <c r="K22" s="141"/>
      <c r="L22" s="42">
        <f>SUM(C22,F22)</f>
        <v>14</v>
      </c>
      <c r="M22" s="17"/>
      <c r="N22" s="18"/>
      <c r="O22" s="19"/>
      <c r="P22" s="2"/>
      <c r="Q22" s="2"/>
      <c r="R22" s="2"/>
      <c r="S22" s="2"/>
      <c r="T22" s="2"/>
    </row>
    <row r="23" spans="1:20" ht="18" hidden="1" customHeight="1" x14ac:dyDescent="0.4">
      <c r="A23" s="2"/>
      <c r="B23" s="21" t="s">
        <v>25</v>
      </c>
      <c r="C23" s="98">
        <f>IF(OR(Q9="　　 －",C22=""),"－",ROUND(Q9*C22,0))</f>
        <v>0</v>
      </c>
      <c r="D23" s="99"/>
      <c r="E23" s="100"/>
      <c r="F23" s="101">
        <f>IF(OR(Q9="　　 －",F22=""),"－",ROUND(Q9*F22,0))</f>
        <v>0</v>
      </c>
      <c r="G23" s="99"/>
      <c r="H23" s="100"/>
      <c r="I23" s="142"/>
      <c r="J23" s="143"/>
      <c r="K23" s="144"/>
      <c r="L23" s="43">
        <f>SUM(C23,F23)</f>
        <v>0</v>
      </c>
      <c r="M23" s="22"/>
      <c r="N23" s="2"/>
      <c r="O23" s="23"/>
      <c r="P23" s="2"/>
      <c r="Q23" s="2"/>
      <c r="R23" s="2"/>
      <c r="S23" s="2"/>
      <c r="T23" s="2"/>
    </row>
    <row r="24" spans="1:20" ht="27" customHeight="1" x14ac:dyDescent="0.4">
      <c r="A24" s="2"/>
      <c r="B24" s="14" t="s">
        <v>30</v>
      </c>
      <c r="C24" s="102">
        <f>IF(OR(Q10="　　 －",C22=""),"　　　　 －",ROUND(Q10*C22,0))</f>
        <v>5440</v>
      </c>
      <c r="D24" s="90"/>
      <c r="E24" s="91"/>
      <c r="F24" s="89">
        <f>IF(OR(Q10="　　 －",F22=""),"　　　　 －",ROUND(Q10*F22,0))</f>
        <v>13600</v>
      </c>
      <c r="G24" s="90"/>
      <c r="H24" s="91"/>
      <c r="I24" s="145"/>
      <c r="J24" s="146"/>
      <c r="K24" s="147"/>
      <c r="L24" s="44">
        <f>SUM(C24,F24)</f>
        <v>19040</v>
      </c>
      <c r="M24" s="22"/>
      <c r="N24" s="2"/>
      <c r="O24" s="23"/>
      <c r="P24" s="2"/>
      <c r="Q24" s="2"/>
      <c r="R24" s="2"/>
      <c r="S24" s="2"/>
      <c r="T24" s="2"/>
    </row>
    <row r="25" spans="1:20" ht="18" customHeight="1" x14ac:dyDescent="0.4">
      <c r="A25" s="2"/>
      <c r="B25" s="7" t="s">
        <v>29</v>
      </c>
      <c r="C25" s="130"/>
      <c r="D25" s="131"/>
      <c r="E25" s="132"/>
      <c r="F25" s="95">
        <f>IF(F22="","",31-F22)</f>
        <v>21</v>
      </c>
      <c r="G25" s="96"/>
      <c r="H25" s="97"/>
      <c r="I25" s="95">
        <f>IF(OR(O11="",S11=""),"",O11-S11+1)</f>
        <v>10</v>
      </c>
      <c r="J25" s="96"/>
      <c r="K25" s="97"/>
      <c r="L25" s="42">
        <f>SUM(F25,I25)</f>
        <v>31</v>
      </c>
      <c r="M25" s="22"/>
      <c r="N25" s="2"/>
      <c r="O25" s="23"/>
      <c r="P25" s="2"/>
      <c r="Q25" s="2"/>
      <c r="R25" s="2"/>
      <c r="S25" s="2"/>
      <c r="T25" s="2"/>
    </row>
    <row r="26" spans="1:20" ht="18" hidden="1" customHeight="1" x14ac:dyDescent="0.4">
      <c r="A26" s="2"/>
      <c r="B26" s="21" t="s">
        <v>25</v>
      </c>
      <c r="C26" s="133"/>
      <c r="D26" s="134"/>
      <c r="E26" s="135"/>
      <c r="F26" s="101">
        <f>IF(OR(Q12="　　 －",F25=""),"－",ROUND(Q12*F25,0))</f>
        <v>0</v>
      </c>
      <c r="G26" s="99"/>
      <c r="H26" s="100"/>
      <c r="I26" s="101">
        <f>IF(OR(Q12="　　 －",I25=""),"－",ROUND(Q12*I25,0))</f>
        <v>0</v>
      </c>
      <c r="J26" s="99"/>
      <c r="K26" s="100"/>
      <c r="L26" s="43">
        <f>SUM(F26,I26)</f>
        <v>0</v>
      </c>
      <c r="M26" s="22"/>
      <c r="N26" s="2"/>
      <c r="O26" s="23"/>
      <c r="P26" s="2"/>
      <c r="Q26" s="2"/>
      <c r="R26" s="2"/>
      <c r="S26" s="2"/>
      <c r="T26" s="2"/>
    </row>
    <row r="27" spans="1:20" ht="27" customHeight="1" x14ac:dyDescent="0.4">
      <c r="A27" s="2"/>
      <c r="B27" s="14" t="s">
        <v>31</v>
      </c>
      <c r="C27" s="136"/>
      <c r="D27" s="137"/>
      <c r="E27" s="138"/>
      <c r="F27" s="89" t="str">
        <f>IF(OR(Q13="　　 －",F25=""),"　　　　 －",ROUND(Q13*F25,0))</f>
        <v>　　　　 －</v>
      </c>
      <c r="G27" s="90"/>
      <c r="H27" s="91"/>
      <c r="I27" s="89" t="str">
        <f>IF(OR(Q13="　　 －",I25=""),"　　　　 －",ROUND(Q13*I25,0))</f>
        <v>　　　　 －</v>
      </c>
      <c r="J27" s="90"/>
      <c r="K27" s="91"/>
      <c r="L27" s="44">
        <f>SUM(F27,I27)</f>
        <v>0</v>
      </c>
      <c r="M27" s="22"/>
      <c r="N27" s="2"/>
      <c r="O27" s="23"/>
      <c r="P27" s="2"/>
      <c r="Q27" s="2"/>
      <c r="R27" s="2"/>
      <c r="S27" s="2"/>
      <c r="T27" s="2"/>
    </row>
    <row r="28" spans="1:20" ht="18" customHeight="1" x14ac:dyDescent="0.4">
      <c r="A28" s="2"/>
      <c r="B28" s="7" t="s">
        <v>29</v>
      </c>
      <c r="C28" s="130"/>
      <c r="D28" s="131"/>
      <c r="E28" s="132"/>
      <c r="F28" s="139"/>
      <c r="G28" s="140"/>
      <c r="H28" s="141"/>
      <c r="I28" s="95">
        <f>IF(I25="","",31-I25)</f>
        <v>21</v>
      </c>
      <c r="J28" s="96"/>
      <c r="K28" s="97"/>
      <c r="L28" s="42">
        <f>SUM(I28)</f>
        <v>21</v>
      </c>
      <c r="M28" s="121">
        <f>SUM(L22,L25,L28)</f>
        <v>66</v>
      </c>
      <c r="N28" s="122"/>
      <c r="O28" s="123"/>
      <c r="P28" s="2"/>
      <c r="Q28" s="2"/>
      <c r="R28" s="2"/>
      <c r="S28" s="2"/>
      <c r="T28" s="2"/>
    </row>
    <row r="29" spans="1:20" ht="18" hidden="1" customHeight="1" x14ac:dyDescent="0.4">
      <c r="A29" s="2"/>
      <c r="B29" s="21" t="s">
        <v>25</v>
      </c>
      <c r="C29" s="133"/>
      <c r="D29" s="134"/>
      <c r="E29" s="135"/>
      <c r="F29" s="142"/>
      <c r="G29" s="143"/>
      <c r="H29" s="144"/>
      <c r="I29" s="101">
        <f>IF(OR(Q15="　　 －",I28=""),"－",ROUND(Q15*I28,0))</f>
        <v>0</v>
      </c>
      <c r="J29" s="99"/>
      <c r="K29" s="100"/>
      <c r="L29" s="43">
        <f>SUM(I29)</f>
        <v>0</v>
      </c>
      <c r="M29" s="124">
        <f>SUM(L23,L26,L29)</f>
        <v>0</v>
      </c>
      <c r="N29" s="125"/>
      <c r="O29" s="126"/>
      <c r="P29" s="2"/>
      <c r="Q29" s="2"/>
      <c r="R29" s="2"/>
      <c r="S29" s="2"/>
      <c r="T29" s="2"/>
    </row>
    <row r="30" spans="1:20" ht="27" customHeight="1" x14ac:dyDescent="0.4">
      <c r="A30" s="2"/>
      <c r="B30" s="14" t="s">
        <v>32</v>
      </c>
      <c r="C30" s="136"/>
      <c r="D30" s="137"/>
      <c r="E30" s="138"/>
      <c r="F30" s="145"/>
      <c r="G30" s="146"/>
      <c r="H30" s="147"/>
      <c r="I30" s="89">
        <f>IF(OR(Q16="　　 －",I28=""),"　　　　 －",ROUND(Q16*I28,0))</f>
        <v>24066</v>
      </c>
      <c r="J30" s="90"/>
      <c r="K30" s="91"/>
      <c r="L30" s="44">
        <f>SUM(I30)</f>
        <v>24066</v>
      </c>
      <c r="M30" s="127">
        <f>SUM(L24,L27,L30)</f>
        <v>43106</v>
      </c>
      <c r="N30" s="128"/>
      <c r="O30" s="129"/>
      <c r="P30" s="2"/>
      <c r="Q30" s="2"/>
      <c r="R30" s="2"/>
      <c r="S30" s="2"/>
      <c r="T30" s="2"/>
    </row>
    <row r="31" spans="1:20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</sheetData>
  <mergeCells count="68">
    <mergeCell ref="I22:K24"/>
    <mergeCell ref="B20:B21"/>
    <mergeCell ref="I30:K30"/>
    <mergeCell ref="C24:E24"/>
    <mergeCell ref="F24:H24"/>
    <mergeCell ref="F25:H25"/>
    <mergeCell ref="F26:H26"/>
    <mergeCell ref="F27:H27"/>
    <mergeCell ref="C22:E22"/>
    <mergeCell ref="C23:E23"/>
    <mergeCell ref="F22:H22"/>
    <mergeCell ref="F23:H23"/>
    <mergeCell ref="M28:O28"/>
    <mergeCell ref="M29:O29"/>
    <mergeCell ref="M30:O30"/>
    <mergeCell ref="M20:O21"/>
    <mergeCell ref="I25:K25"/>
    <mergeCell ref="I26:K26"/>
    <mergeCell ref="I27:K27"/>
    <mergeCell ref="I28:K28"/>
    <mergeCell ref="I29:K29"/>
    <mergeCell ref="C20:L20"/>
    <mergeCell ref="C21:E21"/>
    <mergeCell ref="F21:H21"/>
    <mergeCell ref="I21:K21"/>
    <mergeCell ref="C25:E27"/>
    <mergeCell ref="C28:E30"/>
    <mergeCell ref="F28:H30"/>
    <mergeCell ref="C9:E9"/>
    <mergeCell ref="F9:H9"/>
    <mergeCell ref="I9:K9"/>
    <mergeCell ref="M9:O9"/>
    <mergeCell ref="C10:E10"/>
    <mergeCell ref="F10:H10"/>
    <mergeCell ref="I10:K10"/>
    <mergeCell ref="M10:O10"/>
    <mergeCell ref="C16:E16"/>
    <mergeCell ref="F16:H16"/>
    <mergeCell ref="I16:K16"/>
    <mergeCell ref="M16:O16"/>
    <mergeCell ref="C12:E12"/>
    <mergeCell ref="F12:H12"/>
    <mergeCell ref="I12:K12"/>
    <mergeCell ref="M12:O12"/>
    <mergeCell ref="C13:E13"/>
    <mergeCell ref="F13:H13"/>
    <mergeCell ref="I13:K13"/>
    <mergeCell ref="M13:O13"/>
    <mergeCell ref="C15:E15"/>
    <mergeCell ref="F15:H15"/>
    <mergeCell ref="I15:K15"/>
    <mergeCell ref="M15:O15"/>
    <mergeCell ref="O3:Q3"/>
    <mergeCell ref="O4:Q4"/>
    <mergeCell ref="B5:B7"/>
    <mergeCell ref="C5:K5"/>
    <mergeCell ref="M5:O5"/>
    <mergeCell ref="P5:P6"/>
    <mergeCell ref="C6:E6"/>
    <mergeCell ref="F6:H6"/>
    <mergeCell ref="I6:K6"/>
    <mergeCell ref="L6:L7"/>
    <mergeCell ref="M6:O6"/>
    <mergeCell ref="C7:E7"/>
    <mergeCell ref="F7:H7"/>
    <mergeCell ref="I7:K7"/>
    <mergeCell ref="M7:O7"/>
    <mergeCell ref="Q5:Q6"/>
  </mergeCells>
  <phoneticPr fontId="1"/>
  <pageMargins left="0.39370078740157483" right="0.39370078740157483" top="0.59055118110236227" bottom="0.19685039370078741" header="0.31496062992125984" footer="0.31496062992125984"/>
  <pageSetup paperSize="9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電気代差額算定表（入力シート）</vt:lpstr>
      <vt:lpstr>電気代差額算定表（記載例）</vt:lpstr>
      <vt:lpstr>'電気代差額算定表（記載例）'!Print_Area</vt:lpstr>
      <vt:lpstr>'電気代差額算定表（入力シート）'!Print_Area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2025-09-30T06:20:14Z</cp:lastPrinted>
  <dcterms:created xsi:type="dcterms:W3CDTF">2023-12-21T07:34:30Z</dcterms:created>
  <dcterms:modified xsi:type="dcterms:W3CDTF">2025-10-03T01:50:13Z</dcterms:modified>
</cp:coreProperties>
</file>